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hidePivotFieldList="1"/>
  <bookViews>
    <workbookView xWindow="0" yWindow="465" windowWidth="21600" windowHeight="7545" tabRatio="500" activeTab="1"/>
  </bookViews>
  <sheets>
    <sheet name="趋势图" sheetId="6" r:id="rId1"/>
    <sheet name="统计" sheetId="5" r:id="rId2"/>
    <sheet name="记录" sheetId="4" r:id="rId3"/>
    <sheet name="老计划" sheetId="1" r:id="rId4"/>
    <sheet name="指数估值阈值" sheetId="2" r:id="rId5"/>
  </sheets>
  <definedNames>
    <definedName name="_xlnm._FilterDatabase" localSheetId="2" hidden="1">记录!$A$1:$W$198</definedName>
  </definedNames>
  <calcPr calcId="145621" concurrentCalc="0"/>
  <pivotCaches>
    <pivotCache cacheId="5" r:id="rId6"/>
    <pivotCache cacheId="9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4" l="1"/>
  <c r="U3" i="4"/>
  <c r="S4" i="4"/>
  <c r="U4" i="4"/>
  <c r="S5" i="4"/>
  <c r="U5" i="4"/>
  <c r="S6" i="4"/>
  <c r="U6" i="4"/>
  <c r="S7" i="4"/>
  <c r="U7" i="4"/>
  <c r="S8" i="4"/>
  <c r="U8" i="4"/>
  <c r="S9" i="4"/>
  <c r="U9" i="4"/>
  <c r="S10" i="4"/>
  <c r="U10" i="4"/>
  <c r="S11" i="4"/>
  <c r="U11" i="4"/>
  <c r="S12" i="4"/>
  <c r="U12" i="4"/>
  <c r="S13" i="4"/>
  <c r="U13" i="4"/>
  <c r="S14" i="4"/>
  <c r="U14" i="4"/>
  <c r="S15" i="4"/>
  <c r="U15" i="4"/>
  <c r="S16" i="4"/>
  <c r="U16" i="4"/>
  <c r="S17" i="4"/>
  <c r="U17" i="4"/>
  <c r="S18" i="4"/>
  <c r="U18" i="4"/>
  <c r="S19" i="4"/>
  <c r="U19" i="4"/>
  <c r="S20" i="4"/>
  <c r="U20" i="4"/>
  <c r="S21" i="4"/>
  <c r="U21" i="4"/>
  <c r="S22" i="4"/>
  <c r="U22" i="4"/>
  <c r="S23" i="4"/>
  <c r="U23" i="4"/>
  <c r="S24" i="4"/>
  <c r="U24" i="4"/>
  <c r="S25" i="4"/>
  <c r="U25" i="4"/>
  <c r="S26" i="4"/>
  <c r="U26" i="4"/>
  <c r="S27" i="4"/>
  <c r="U27" i="4"/>
  <c r="S28" i="4"/>
  <c r="U28" i="4"/>
  <c r="S29" i="4"/>
  <c r="U29" i="4"/>
  <c r="S30" i="4"/>
  <c r="U30" i="4"/>
  <c r="S31" i="4"/>
  <c r="U31" i="4"/>
  <c r="S32" i="4"/>
  <c r="U32" i="4"/>
  <c r="S33" i="4"/>
  <c r="U33" i="4"/>
  <c r="S34" i="4"/>
  <c r="U34" i="4"/>
  <c r="S35" i="4"/>
  <c r="U35" i="4"/>
  <c r="S36" i="4"/>
  <c r="U36" i="4"/>
  <c r="S37" i="4"/>
  <c r="U37" i="4"/>
  <c r="S38" i="4"/>
  <c r="U38" i="4"/>
  <c r="S39" i="4"/>
  <c r="U39" i="4"/>
  <c r="S40" i="4"/>
  <c r="U40" i="4"/>
  <c r="S41" i="4"/>
  <c r="U41" i="4"/>
  <c r="S42" i="4"/>
  <c r="U42" i="4"/>
  <c r="S43" i="4"/>
  <c r="U43" i="4"/>
  <c r="S44" i="4"/>
  <c r="U44" i="4"/>
  <c r="S45" i="4"/>
  <c r="U45" i="4"/>
  <c r="S46" i="4"/>
  <c r="U46" i="4"/>
  <c r="S47" i="4"/>
  <c r="U47" i="4"/>
  <c r="S48" i="4"/>
  <c r="U48" i="4"/>
  <c r="S49" i="4"/>
  <c r="U49" i="4"/>
  <c r="S50" i="4"/>
  <c r="U50" i="4"/>
  <c r="S51" i="4"/>
  <c r="U51" i="4"/>
  <c r="S52" i="4"/>
  <c r="U52" i="4"/>
  <c r="S53" i="4"/>
  <c r="U53" i="4"/>
  <c r="S54" i="4"/>
  <c r="U54" i="4"/>
  <c r="S55" i="4"/>
  <c r="U55" i="4"/>
  <c r="S56" i="4"/>
  <c r="U56" i="4"/>
  <c r="S57" i="4"/>
  <c r="U57" i="4"/>
  <c r="S58" i="4"/>
  <c r="U58" i="4"/>
  <c r="S59" i="4"/>
  <c r="U59" i="4"/>
  <c r="S60" i="4"/>
  <c r="U60" i="4"/>
  <c r="S61" i="4"/>
  <c r="U61" i="4"/>
  <c r="S62" i="4"/>
  <c r="U62" i="4"/>
  <c r="S63" i="4"/>
  <c r="U63" i="4"/>
  <c r="S64" i="4"/>
  <c r="U64" i="4"/>
  <c r="S65" i="4"/>
  <c r="U65" i="4"/>
  <c r="S66" i="4"/>
  <c r="U66" i="4"/>
  <c r="S67" i="4"/>
  <c r="U67" i="4"/>
  <c r="S68" i="4"/>
  <c r="U68" i="4"/>
  <c r="S69" i="4"/>
  <c r="U69" i="4"/>
  <c r="S70" i="4"/>
  <c r="U70" i="4"/>
  <c r="S71" i="4"/>
  <c r="U71" i="4"/>
  <c r="S72" i="4"/>
  <c r="U72" i="4"/>
  <c r="S73" i="4"/>
  <c r="U73" i="4"/>
  <c r="S74" i="4"/>
  <c r="U74" i="4"/>
  <c r="S75" i="4"/>
  <c r="U75" i="4"/>
  <c r="S76" i="4"/>
  <c r="U76" i="4"/>
  <c r="S77" i="4"/>
  <c r="U77" i="4"/>
  <c r="S78" i="4"/>
  <c r="U78" i="4"/>
  <c r="S79" i="4"/>
  <c r="U79" i="4"/>
  <c r="S80" i="4"/>
  <c r="U80" i="4"/>
  <c r="S81" i="4"/>
  <c r="U81" i="4"/>
  <c r="S82" i="4"/>
  <c r="U82" i="4"/>
  <c r="S83" i="4"/>
  <c r="U83" i="4"/>
  <c r="S84" i="4"/>
  <c r="U84" i="4"/>
  <c r="S85" i="4"/>
  <c r="U85" i="4"/>
  <c r="S86" i="4"/>
  <c r="U86" i="4"/>
  <c r="S87" i="4"/>
  <c r="U87" i="4"/>
  <c r="S88" i="4"/>
  <c r="U88" i="4"/>
  <c r="S89" i="4"/>
  <c r="U89" i="4"/>
  <c r="S90" i="4"/>
  <c r="U90" i="4"/>
  <c r="S91" i="4"/>
  <c r="U91" i="4"/>
  <c r="S92" i="4"/>
  <c r="U92" i="4"/>
  <c r="S93" i="4"/>
  <c r="U93" i="4"/>
  <c r="S94" i="4"/>
  <c r="U94" i="4"/>
  <c r="S95" i="4"/>
  <c r="U95" i="4"/>
  <c r="S96" i="4"/>
  <c r="U96" i="4"/>
  <c r="S97" i="4"/>
  <c r="U97" i="4"/>
  <c r="S98" i="4"/>
  <c r="U98" i="4"/>
  <c r="S99" i="4"/>
  <c r="U99" i="4"/>
  <c r="S100" i="4"/>
  <c r="U100" i="4"/>
  <c r="S101" i="4"/>
  <c r="U101" i="4"/>
  <c r="S102" i="4"/>
  <c r="U102" i="4"/>
  <c r="S103" i="4"/>
  <c r="U103" i="4"/>
  <c r="S104" i="4"/>
  <c r="U104" i="4"/>
  <c r="S105" i="4"/>
  <c r="U105" i="4"/>
  <c r="S106" i="4"/>
  <c r="U106" i="4"/>
  <c r="S107" i="4"/>
  <c r="U107" i="4"/>
  <c r="S108" i="4"/>
  <c r="U108" i="4"/>
  <c r="S109" i="4"/>
  <c r="U109" i="4"/>
  <c r="S110" i="4"/>
  <c r="U110" i="4"/>
  <c r="S111" i="4"/>
  <c r="U111" i="4"/>
  <c r="S112" i="4"/>
  <c r="U112" i="4"/>
  <c r="S113" i="4"/>
  <c r="U113" i="4"/>
  <c r="S114" i="4"/>
  <c r="U114" i="4"/>
  <c r="S115" i="4"/>
  <c r="U115" i="4"/>
  <c r="S116" i="4"/>
  <c r="U116" i="4"/>
  <c r="S117" i="4"/>
  <c r="U117" i="4"/>
  <c r="S118" i="4"/>
  <c r="U118" i="4"/>
  <c r="S119" i="4"/>
  <c r="U119" i="4"/>
  <c r="S120" i="4"/>
  <c r="U120" i="4"/>
  <c r="S121" i="4"/>
  <c r="U121" i="4"/>
  <c r="S122" i="4"/>
  <c r="U122" i="4"/>
  <c r="S123" i="4"/>
  <c r="U123" i="4"/>
  <c r="S124" i="4"/>
  <c r="U124" i="4"/>
  <c r="S125" i="4"/>
  <c r="U125" i="4"/>
  <c r="S126" i="4"/>
  <c r="U126" i="4"/>
  <c r="S127" i="4"/>
  <c r="U127" i="4"/>
  <c r="S128" i="4"/>
  <c r="U128" i="4"/>
  <c r="S129" i="4"/>
  <c r="U129" i="4"/>
  <c r="S130" i="4"/>
  <c r="U130" i="4"/>
  <c r="S131" i="4"/>
  <c r="U131" i="4"/>
  <c r="S132" i="4"/>
  <c r="U132" i="4"/>
  <c r="S133" i="4"/>
  <c r="U133" i="4"/>
  <c r="S134" i="4"/>
  <c r="U134" i="4"/>
  <c r="S135" i="4"/>
  <c r="U135" i="4"/>
  <c r="S136" i="4"/>
  <c r="U136" i="4"/>
  <c r="S137" i="4"/>
  <c r="U137" i="4"/>
  <c r="S138" i="4"/>
  <c r="U138" i="4"/>
  <c r="S139" i="4"/>
  <c r="U139" i="4"/>
  <c r="S140" i="4"/>
  <c r="U140" i="4"/>
  <c r="S141" i="4"/>
  <c r="U141" i="4"/>
  <c r="S142" i="4"/>
  <c r="U142" i="4"/>
  <c r="S143" i="4"/>
  <c r="U143" i="4"/>
  <c r="S144" i="4"/>
  <c r="U144" i="4"/>
  <c r="S145" i="4"/>
  <c r="U145" i="4"/>
  <c r="S146" i="4"/>
  <c r="U146" i="4"/>
  <c r="S147" i="4"/>
  <c r="U147" i="4"/>
  <c r="S148" i="4"/>
  <c r="U148" i="4"/>
  <c r="S149" i="4"/>
  <c r="U149" i="4"/>
  <c r="S150" i="4"/>
  <c r="U150" i="4"/>
  <c r="S151" i="4"/>
  <c r="U151" i="4"/>
  <c r="S152" i="4"/>
  <c r="U152" i="4"/>
  <c r="S153" i="4"/>
  <c r="U153" i="4"/>
  <c r="S154" i="4"/>
  <c r="U154" i="4"/>
  <c r="S155" i="4"/>
  <c r="U155" i="4"/>
  <c r="S156" i="4"/>
  <c r="U156" i="4"/>
  <c r="S157" i="4"/>
  <c r="U157" i="4"/>
  <c r="S158" i="4"/>
  <c r="U158" i="4"/>
  <c r="S159" i="4"/>
  <c r="U159" i="4"/>
  <c r="S160" i="4"/>
  <c r="U160" i="4"/>
  <c r="S161" i="4"/>
  <c r="U161" i="4"/>
  <c r="S162" i="4"/>
  <c r="U162" i="4"/>
  <c r="S163" i="4"/>
  <c r="U163" i="4"/>
  <c r="S164" i="4"/>
  <c r="U164" i="4"/>
  <c r="S165" i="4"/>
  <c r="U165" i="4"/>
  <c r="S166" i="4"/>
  <c r="U166" i="4"/>
  <c r="S167" i="4"/>
  <c r="U167" i="4"/>
  <c r="S168" i="4"/>
  <c r="U168" i="4"/>
  <c r="S169" i="4"/>
  <c r="U169" i="4"/>
  <c r="S170" i="4"/>
  <c r="U170" i="4"/>
  <c r="S171" i="4"/>
  <c r="U171" i="4"/>
  <c r="S172" i="4"/>
  <c r="U172" i="4"/>
  <c r="S173" i="4"/>
  <c r="U173" i="4"/>
  <c r="S174" i="4"/>
  <c r="U174" i="4"/>
  <c r="S175" i="4"/>
  <c r="U175" i="4"/>
  <c r="S176" i="4"/>
  <c r="U176" i="4"/>
  <c r="S177" i="4"/>
  <c r="U177" i="4"/>
  <c r="S178" i="4"/>
  <c r="U178" i="4"/>
  <c r="S179" i="4"/>
  <c r="U179" i="4"/>
  <c r="S180" i="4"/>
  <c r="U180" i="4"/>
  <c r="S181" i="4"/>
  <c r="U181" i="4"/>
  <c r="S182" i="4"/>
  <c r="U182" i="4"/>
  <c r="S183" i="4"/>
  <c r="U183" i="4"/>
  <c r="S184" i="4"/>
  <c r="U184" i="4"/>
  <c r="S185" i="4"/>
  <c r="U185" i="4"/>
  <c r="S186" i="4"/>
  <c r="U186" i="4"/>
  <c r="S187" i="4"/>
  <c r="U187" i="4"/>
  <c r="S188" i="4"/>
  <c r="U188" i="4"/>
  <c r="S189" i="4"/>
  <c r="U189" i="4"/>
  <c r="S190" i="4"/>
  <c r="U190" i="4"/>
  <c r="S191" i="4"/>
  <c r="U191" i="4"/>
  <c r="S192" i="4"/>
  <c r="U192" i="4"/>
  <c r="S193" i="4"/>
  <c r="U193" i="4"/>
  <c r="S194" i="4"/>
  <c r="U194" i="4"/>
  <c r="S195" i="4"/>
  <c r="U195" i="4"/>
  <c r="S196" i="4"/>
  <c r="U196" i="4"/>
  <c r="S197" i="4"/>
  <c r="U197" i="4"/>
  <c r="S198" i="4"/>
  <c r="U198" i="4"/>
  <c r="S199" i="4"/>
  <c r="U199" i="4"/>
  <c r="S200" i="4"/>
  <c r="U200" i="4"/>
  <c r="S201" i="4"/>
  <c r="U201" i="4"/>
  <c r="S202" i="4"/>
  <c r="U202" i="4"/>
  <c r="S203" i="4"/>
  <c r="U203" i="4"/>
  <c r="S204" i="4"/>
  <c r="U204" i="4"/>
  <c r="S205" i="4"/>
  <c r="U205" i="4"/>
  <c r="S206" i="4"/>
  <c r="U206" i="4"/>
  <c r="S207" i="4"/>
  <c r="U207" i="4"/>
  <c r="S208" i="4"/>
  <c r="U208" i="4"/>
  <c r="S209" i="4"/>
  <c r="U209" i="4"/>
  <c r="S210" i="4"/>
  <c r="U210" i="4"/>
  <c r="S211" i="4"/>
  <c r="U211" i="4"/>
  <c r="S212" i="4"/>
  <c r="U212" i="4"/>
  <c r="S213" i="4"/>
  <c r="U213" i="4"/>
  <c r="S214" i="4"/>
  <c r="U214" i="4"/>
  <c r="S215" i="4"/>
  <c r="U215" i="4"/>
  <c r="S216" i="4"/>
  <c r="U216" i="4"/>
  <c r="S217" i="4"/>
  <c r="U217" i="4"/>
  <c r="S218" i="4"/>
  <c r="U218" i="4"/>
  <c r="S219" i="4"/>
  <c r="U219" i="4"/>
  <c r="S220" i="4"/>
  <c r="U220" i="4"/>
  <c r="S221" i="4"/>
  <c r="U221" i="4"/>
  <c r="S222" i="4"/>
  <c r="U222" i="4"/>
  <c r="S223" i="4"/>
  <c r="U223" i="4"/>
  <c r="S224" i="4"/>
  <c r="U224" i="4"/>
  <c r="S225" i="4"/>
  <c r="U225" i="4"/>
  <c r="S226" i="4"/>
  <c r="U226" i="4"/>
  <c r="S227" i="4"/>
  <c r="U227" i="4"/>
  <c r="S228" i="4"/>
  <c r="U228" i="4"/>
  <c r="S229" i="4"/>
  <c r="U229" i="4"/>
  <c r="S230" i="4"/>
  <c r="U230" i="4"/>
  <c r="S231" i="4"/>
  <c r="U231" i="4"/>
  <c r="S232" i="4"/>
  <c r="U232" i="4"/>
  <c r="S233" i="4"/>
  <c r="U233" i="4"/>
  <c r="S234" i="4"/>
  <c r="U234" i="4"/>
  <c r="S235" i="4"/>
  <c r="U235" i="4"/>
  <c r="S236" i="4"/>
  <c r="U236" i="4"/>
  <c r="S237" i="4"/>
  <c r="U237" i="4"/>
  <c r="S238" i="4"/>
  <c r="U238" i="4"/>
  <c r="S239" i="4"/>
  <c r="U239" i="4"/>
  <c r="S240" i="4"/>
  <c r="U240" i="4"/>
  <c r="S241" i="4"/>
  <c r="U241" i="4"/>
  <c r="S242" i="4"/>
  <c r="U242" i="4"/>
  <c r="S243" i="4"/>
  <c r="U243" i="4"/>
  <c r="S244" i="4"/>
  <c r="U244" i="4"/>
  <c r="S245" i="4"/>
  <c r="U245" i="4"/>
  <c r="S246" i="4"/>
  <c r="U246" i="4"/>
  <c r="S247" i="4"/>
  <c r="U247" i="4"/>
  <c r="S248" i="4"/>
  <c r="U248" i="4"/>
  <c r="S249" i="4"/>
  <c r="U249" i="4"/>
  <c r="S250" i="4"/>
  <c r="U250" i="4"/>
  <c r="S251" i="4"/>
  <c r="U251" i="4"/>
  <c r="S252" i="4"/>
  <c r="U252" i="4"/>
  <c r="S253" i="4"/>
  <c r="U253" i="4"/>
  <c r="S254" i="4"/>
  <c r="U254" i="4"/>
  <c r="S255" i="4"/>
  <c r="U255" i="4"/>
  <c r="S256" i="4"/>
  <c r="U256" i="4"/>
  <c r="S257" i="4"/>
  <c r="U257" i="4"/>
  <c r="S258" i="4"/>
  <c r="U258" i="4"/>
  <c r="S259" i="4"/>
  <c r="U259" i="4"/>
  <c r="S260" i="4"/>
  <c r="U260" i="4"/>
  <c r="S261" i="4"/>
  <c r="U261" i="4"/>
  <c r="S262" i="4"/>
  <c r="U262" i="4"/>
  <c r="S263" i="4"/>
  <c r="U263" i="4"/>
  <c r="S264" i="4"/>
  <c r="U264" i="4"/>
  <c r="S265" i="4"/>
  <c r="U265" i="4"/>
  <c r="S266" i="4"/>
  <c r="U266" i="4"/>
  <c r="S267" i="4"/>
  <c r="U267" i="4"/>
  <c r="U268" i="4"/>
  <c r="S268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Q268" i="4"/>
  <c r="Q267" i="4"/>
  <c r="Q266" i="4"/>
  <c r="Q265" i="4"/>
  <c r="Q264" i="4"/>
  <c r="Q263" i="4"/>
  <c r="Q262" i="4"/>
  <c r="Q261" i="4"/>
  <c r="Q260" i="4"/>
  <c r="Q259" i="4"/>
  <c r="Q258" i="4"/>
  <c r="Q247" i="4"/>
  <c r="Q248" i="4"/>
  <c r="Q249" i="4"/>
  <c r="Q250" i="4"/>
  <c r="Q251" i="4"/>
  <c r="Q252" i="4"/>
  <c r="Q253" i="4"/>
  <c r="Q254" i="4"/>
  <c r="Q255" i="4"/>
  <c r="Q256" i="4"/>
  <c r="Q25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0" i="4"/>
  <c r="Q221" i="4"/>
  <c r="Q219" i="4"/>
  <c r="Q218" i="4"/>
  <c r="Q217" i="4"/>
  <c r="Q216" i="4"/>
  <c r="Q215" i="4"/>
  <c r="Q214" i="4"/>
  <c r="Q14" i="4"/>
  <c r="Q22" i="4"/>
  <c r="Q31" i="4"/>
  <c r="Q40" i="4"/>
  <c r="Q48" i="4"/>
  <c r="Q57" i="4"/>
  <c r="Q66" i="4"/>
  <c r="Q77" i="4"/>
  <c r="Q90" i="4"/>
  <c r="Q100" i="4"/>
  <c r="Q110" i="4"/>
  <c r="Q121" i="4"/>
  <c r="Q132" i="4"/>
  <c r="Q143" i="4"/>
  <c r="Q6" i="4"/>
  <c r="Q8" i="4"/>
  <c r="Q7" i="4"/>
  <c r="Q3" i="4"/>
  <c r="Q2" i="4"/>
  <c r="R2" i="4"/>
  <c r="S2" i="4"/>
  <c r="U2" i="4"/>
  <c r="Q4" i="4"/>
  <c r="Q5" i="4"/>
  <c r="Q16" i="4"/>
  <c r="Q15" i="4"/>
  <c r="Q11" i="4"/>
  <c r="Q10" i="4"/>
  <c r="Q9" i="4"/>
  <c r="Q12" i="4"/>
  <c r="Q13" i="4"/>
  <c r="Q24" i="4"/>
  <c r="Q20" i="4"/>
  <c r="Q19" i="4"/>
  <c r="Q17" i="4"/>
  <c r="Q18" i="4"/>
  <c r="Q23" i="4"/>
  <c r="Q21" i="4"/>
  <c r="Q32" i="4"/>
  <c r="Q29" i="4"/>
  <c r="Q27" i="4"/>
  <c r="Q25" i="4"/>
  <c r="Q26" i="4"/>
  <c r="Q28" i="4"/>
  <c r="Q30" i="4"/>
  <c r="Q41" i="4"/>
  <c r="Q38" i="4"/>
  <c r="Q35" i="4"/>
  <c r="Q36" i="4"/>
  <c r="Q34" i="4"/>
  <c r="Q33" i="4"/>
  <c r="Q37" i="4"/>
  <c r="Q39" i="4"/>
  <c r="Q50" i="4"/>
  <c r="Q49" i="4"/>
  <c r="Q42" i="4"/>
  <c r="Q45" i="4"/>
  <c r="Q43" i="4"/>
  <c r="Q44" i="4"/>
  <c r="Q46" i="4"/>
  <c r="Q47" i="4"/>
  <c r="Q59" i="4"/>
  <c r="Q58" i="4"/>
  <c r="Q51" i="4"/>
  <c r="Q54" i="4"/>
  <c r="Q52" i="4"/>
  <c r="Q53" i="4"/>
  <c r="Q55" i="4"/>
  <c r="Q56" i="4"/>
  <c r="Q69" i="4"/>
  <c r="Q68" i="4"/>
  <c r="Q60" i="4"/>
  <c r="Q62" i="4"/>
  <c r="Q61" i="4"/>
  <c r="Q63" i="4"/>
  <c r="Q67" i="4"/>
  <c r="Q65" i="4"/>
  <c r="Q80" i="4"/>
  <c r="Q78" i="4"/>
  <c r="Q71" i="4"/>
  <c r="Q72" i="4"/>
  <c r="Q70" i="4"/>
  <c r="Q73" i="4"/>
  <c r="Q74" i="4"/>
  <c r="Q75" i="4"/>
  <c r="Q79" i="4"/>
  <c r="Q76" i="4"/>
  <c r="Q81" i="4"/>
  <c r="Q82" i="4"/>
  <c r="Q93" i="4"/>
  <c r="Q91" i="4"/>
  <c r="Q85" i="4"/>
  <c r="Q86" i="4"/>
  <c r="Q87" i="4"/>
  <c r="Q88" i="4"/>
  <c r="Q92" i="4"/>
  <c r="Q89" i="4"/>
  <c r="Q211" i="4"/>
  <c r="Q213" i="4"/>
  <c r="Q208" i="4"/>
  <c r="Q205" i="4"/>
  <c r="Q206" i="4"/>
  <c r="Q210" i="4"/>
  <c r="Q203" i="4"/>
  <c r="Q204" i="4"/>
  <c r="Q209" i="4"/>
  <c r="Q212" i="4"/>
  <c r="Q207" i="4"/>
  <c r="Q202" i="4"/>
  <c r="Q197" i="4"/>
  <c r="Q201" i="4"/>
  <c r="Q196" i="4"/>
  <c r="Q193" i="4"/>
  <c r="Q192" i="4"/>
  <c r="Q199" i="4"/>
  <c r="Q195" i="4"/>
  <c r="Q194" i="4"/>
  <c r="Q200" i="4"/>
  <c r="Q198" i="4"/>
  <c r="Q190" i="4"/>
  <c r="Q185" i="4"/>
  <c r="Q182" i="4"/>
  <c r="Q181" i="4"/>
  <c r="Q188" i="4"/>
  <c r="Q184" i="4"/>
  <c r="Q183" i="4"/>
  <c r="Q189" i="4"/>
  <c r="Q187" i="4"/>
  <c r="Q191" i="4"/>
  <c r="Q186" i="4"/>
  <c r="Q171" i="4"/>
  <c r="Q134" i="4"/>
  <c r="Q123" i="4"/>
  <c r="Q112" i="4"/>
  <c r="Q101" i="4"/>
  <c r="Q165" i="4"/>
  <c r="Q174" i="4"/>
  <c r="Q180" i="4"/>
  <c r="Q176" i="4"/>
  <c r="Q178" i="4"/>
  <c r="Q172" i="4"/>
  <c r="Q173" i="4"/>
  <c r="Q177" i="4"/>
  <c r="Q170" i="4"/>
  <c r="Q179" i="4"/>
  <c r="Q175" i="4"/>
  <c r="Q104" i="4"/>
  <c r="Q102" i="4"/>
  <c r="Q96" i="4"/>
  <c r="Q97" i="4"/>
  <c r="Q98" i="4"/>
  <c r="Q94" i="4"/>
  <c r="Q95" i="4"/>
  <c r="Q103" i="4"/>
  <c r="Q99" i="4"/>
  <c r="Q169" i="4"/>
  <c r="Q164" i="4"/>
  <c r="Q167" i="4"/>
  <c r="Q161" i="4"/>
  <c r="Q162" i="4"/>
  <c r="Q166" i="4"/>
  <c r="Q159" i="4"/>
  <c r="Q160" i="4"/>
  <c r="Q168" i="4"/>
  <c r="Q163" i="4"/>
  <c r="Q158" i="4"/>
  <c r="Q115" i="4"/>
  <c r="Q126" i="4"/>
  <c r="Q137" i="4"/>
  <c r="Q147" i="4"/>
  <c r="Q157" i="4"/>
  <c r="Q153" i="4"/>
  <c r="Q155" i="4"/>
  <c r="Q150" i="4"/>
  <c r="Q151" i="4"/>
  <c r="Q154" i="4"/>
  <c r="Q148" i="4"/>
  <c r="Q149" i="4"/>
  <c r="Q156" i="4"/>
  <c r="Q152" i="4"/>
  <c r="Q145" i="4"/>
  <c r="Q119" i="4"/>
  <c r="Q129" i="4"/>
  <c r="Q114" i="4"/>
  <c r="Q106" i="4"/>
  <c r="Q105" i="4"/>
  <c r="Q111" i="4"/>
  <c r="Q108" i="4"/>
  <c r="Q107" i="4"/>
  <c r="Q113" i="4"/>
  <c r="Q120" i="4"/>
  <c r="Q125" i="4"/>
  <c r="Q117" i="4"/>
  <c r="Q116" i="4"/>
  <c r="Q122" i="4"/>
  <c r="Q118" i="4"/>
  <c r="Q124" i="4"/>
  <c r="Q131" i="4"/>
  <c r="Q136" i="4"/>
  <c r="Q128" i="4"/>
  <c r="Q127" i="4"/>
  <c r="Q133" i="4"/>
  <c r="Q130" i="4"/>
  <c r="Q135" i="4"/>
  <c r="Q142" i="4"/>
  <c r="Q146" i="4"/>
  <c r="Q138" i="4"/>
  <c r="Q139" i="4"/>
  <c r="Q144" i="4"/>
  <c r="Q141" i="4"/>
  <c r="Q140" i="4"/>
  <c r="Q109" i="4"/>
  <c r="F9" i="1"/>
  <c r="F8" i="1"/>
  <c r="F2" i="1"/>
  <c r="F3" i="1"/>
  <c r="F4" i="1"/>
  <c r="F5" i="1"/>
  <c r="F6" i="1"/>
  <c r="F7" i="1"/>
  <c r="F10" i="1"/>
  <c r="F11" i="1"/>
  <c r="F12" i="1"/>
</calcChain>
</file>

<file path=xl/sharedStrings.xml><?xml version="1.0" encoding="utf-8"?>
<sst xmlns="http://schemas.openxmlformats.org/spreadsheetml/2006/main" count="1740" uniqueCount="243">
  <si>
    <t>基金</t>
    <rPh sb="0" eb="1">
      <t>ad</t>
    </rPh>
    <rPh sb="1" eb="2">
      <t>qqqq</t>
    </rPh>
    <phoneticPr fontId="1" type="noConversion"/>
  </si>
  <si>
    <t>富国中证红利指数增强(100032)</t>
    <phoneticPr fontId="1" type="noConversion"/>
  </si>
  <si>
    <t>嘉实基本面50指数(160716)</t>
  </si>
  <si>
    <t>建信中证500指数增强(000478)</t>
  </si>
  <si>
    <t>国泰金龙行业混合(020003)</t>
  </si>
  <si>
    <t>嘉实泸港深精选股票(001878)</t>
  </si>
  <si>
    <t>华宝兴业标普中国A股红利机会(501029)</t>
    <phoneticPr fontId="1" type="noConversion"/>
  </si>
  <si>
    <t>备注</t>
    <rPh sb="0" eb="1">
      <t>tlf</t>
    </rPh>
    <rPh sb="1" eb="2">
      <t>iy</t>
    </rPh>
    <phoneticPr fontId="1" type="noConversion"/>
  </si>
  <si>
    <t>大盘</t>
    <rPh sb="0" eb="1">
      <t>dd</t>
    </rPh>
    <rPh sb="1" eb="2">
      <t>tel</t>
    </rPh>
    <phoneticPr fontId="1" type="noConversion"/>
  </si>
  <si>
    <t>均衡</t>
    <rPh sb="0" eb="1">
      <t>fqtq</t>
    </rPh>
    <phoneticPr fontId="1" type="noConversion"/>
  </si>
  <si>
    <t>景顺长城中证500行业中性低波动(003318)</t>
    <phoneticPr fontId="1" type="noConversion"/>
  </si>
  <si>
    <t>景顺长城泸深300增强(000311)</t>
    <phoneticPr fontId="1" type="noConversion"/>
  </si>
  <si>
    <t>定投/周</t>
    <phoneticPr fontId="1" type="noConversion"/>
  </si>
  <si>
    <t>类型</t>
  </si>
  <si>
    <t>类型</t>
    <rPh sb="0" eb="1">
      <t>od</t>
    </rPh>
    <rPh sb="1" eb="2">
      <t>gajf</t>
    </rPh>
    <phoneticPr fontId="1" type="noConversion"/>
  </si>
  <si>
    <t>低估值</t>
    <rPh sb="0" eb="1">
      <t>wqa</t>
    </rPh>
    <rPh sb="1" eb="2">
      <t>wd</t>
    </rPh>
    <rPh sb="2" eb="3">
      <t>wfhg</t>
    </rPh>
    <phoneticPr fontId="1" type="noConversion"/>
  </si>
  <si>
    <t>正常估值</t>
    <rPh sb="0" eb="1">
      <t>ghd</t>
    </rPh>
    <rPh sb="1" eb="2">
      <t>ipkh</t>
    </rPh>
    <rPh sb="2" eb="3">
      <t>wd</t>
    </rPh>
    <rPh sb="3" eb="4">
      <t>wfhg</t>
    </rPh>
    <phoneticPr fontId="1" type="noConversion"/>
  </si>
  <si>
    <t>周投金额</t>
    <rPh sb="0" eb="1">
      <t>mfk</t>
    </rPh>
    <rPh sb="1" eb="2">
      <t>rmc</t>
    </rPh>
    <rPh sb="2" eb="3">
      <t>qqpt</t>
    </rPh>
    <phoneticPr fontId="1" type="noConversion"/>
  </si>
  <si>
    <t>持有</t>
    <rPh sb="0" eb="1">
      <t>rf</t>
    </rPh>
    <rPh sb="1" eb="2">
      <t>e</t>
    </rPh>
    <phoneticPr fontId="1" type="noConversion"/>
  </si>
  <si>
    <t>计划</t>
    <rPh sb="0" eb="1">
      <t>yf</t>
    </rPh>
    <rPh sb="1" eb="2">
      <t>aj</t>
    </rPh>
    <phoneticPr fontId="1" type="noConversion"/>
  </si>
  <si>
    <t>年投估算</t>
    <rPh sb="0" eb="1">
      <t>rh</t>
    </rPh>
    <rPh sb="1" eb="2">
      <t>rmc</t>
    </rPh>
    <rPh sb="2" eb="3">
      <t>wd</t>
    </rPh>
    <rPh sb="3" eb="4">
      <t>tha</t>
    </rPh>
    <phoneticPr fontId="1" type="noConversion"/>
  </si>
  <si>
    <t>估值状态</t>
    <rPh sb="0" eb="1">
      <t>wd</t>
    </rPh>
    <rPh sb="1" eb="2">
      <t>wfhg</t>
    </rPh>
    <rPh sb="2" eb="3">
      <t>udy</t>
    </rPh>
    <rPh sb="3" eb="4">
      <t>dyn</t>
    </rPh>
    <phoneticPr fontId="1" type="noConversion"/>
  </si>
  <si>
    <t>大盘</t>
  </si>
  <si>
    <t>均衡</t>
  </si>
  <si>
    <t>总计</t>
  </si>
  <si>
    <t>泸港深</t>
  </si>
  <si>
    <t>泸港深</t>
    <rPh sb="0" eb="1">
      <t>ihn</t>
    </rPh>
    <rPh sb="1" eb="2">
      <t>iaw</t>
    </rPh>
    <rPh sb="2" eb="3">
      <t>ipw</t>
    </rPh>
    <phoneticPr fontId="1" type="noConversion"/>
  </si>
  <si>
    <t>投入比例</t>
  </si>
  <si>
    <t>周投合计</t>
  </si>
  <si>
    <t>中小盘</t>
  </si>
  <si>
    <t>中小盘</t>
    <rPh sb="0" eb="1">
      <t>kh</t>
    </rPh>
    <rPh sb="1" eb="2">
      <t>ih</t>
    </rPh>
    <rPh sb="2" eb="3">
      <t>tel</t>
    </rPh>
    <phoneticPr fontId="1" type="noConversion"/>
  </si>
  <si>
    <t>基金数</t>
  </si>
  <si>
    <t>小计</t>
    <rPh sb="0" eb="1">
      <t>ih</t>
    </rPh>
    <rPh sb="1" eb="2">
      <t>yf</t>
    </rPh>
    <phoneticPr fontId="1" type="noConversion"/>
  </si>
  <si>
    <t>主动</t>
  </si>
  <si>
    <t>主动</t>
    <rPh sb="0" eb="1">
      <t>y</t>
    </rPh>
    <rPh sb="1" eb="2">
      <t>fcl</t>
    </rPh>
    <phoneticPr fontId="1" type="noConversion"/>
  </si>
  <si>
    <t>低估值</t>
  </si>
  <si>
    <t>正常估值</t>
  </si>
  <si>
    <t>指数代码</t>
    <rPh sb="0" eb="1">
      <t>rxj</t>
    </rPh>
    <rPh sb="1" eb="2">
      <t>ovt</t>
    </rPh>
    <rPh sb="2" eb="3">
      <t>wadc</t>
    </rPh>
    <phoneticPr fontId="1" type="noConversion"/>
  </si>
  <si>
    <t>指数名称</t>
    <rPh sb="0" eb="1">
      <t>rxj</t>
    </rPh>
    <rPh sb="1" eb="2">
      <t>ovt</t>
    </rPh>
    <rPh sb="2" eb="3">
      <t>qk</t>
    </rPh>
    <rPh sb="3" eb="4">
      <t>tq</t>
    </rPh>
    <phoneticPr fontId="1" type="noConversion"/>
  </si>
  <si>
    <t>参考指标</t>
    <rPh sb="0" eb="1">
      <t>cdft</t>
    </rPh>
    <rPh sb="2" eb="3">
      <t>rxsf</t>
    </rPh>
    <phoneticPr fontId="1" type="noConversion"/>
  </si>
  <si>
    <t>低估阈值</t>
    <rPh sb="0" eb="1">
      <t>wqa</t>
    </rPh>
    <rPh sb="1" eb="2">
      <t>wd</t>
    </rPh>
    <rPh sb="2" eb="3">
      <t>uak</t>
    </rPh>
    <rPh sb="3" eb="4">
      <t>wfhg</t>
    </rPh>
    <phoneticPr fontId="1" type="noConversion"/>
  </si>
  <si>
    <t>高估阈值</t>
    <rPh sb="0" eb="1">
      <t>ym</t>
    </rPh>
    <rPh sb="1" eb="2">
      <t>wd</t>
    </rPh>
    <rPh sb="2" eb="3">
      <t>uak</t>
    </rPh>
    <rPh sb="3" eb="4">
      <t>wfhg</t>
    </rPh>
    <phoneticPr fontId="1" type="noConversion"/>
  </si>
  <si>
    <t>场内基金</t>
    <rPh sb="0" eb="1">
      <t>fnrt</t>
    </rPh>
    <rPh sb="1" eb="2">
      <t>mw</t>
    </rPh>
    <rPh sb="2" eb="3">
      <t>ad</t>
    </rPh>
    <rPh sb="3" eb="4">
      <t>qqqq</t>
    </rPh>
    <phoneticPr fontId="1" type="noConversion"/>
  </si>
  <si>
    <t>场外基金</t>
    <rPh sb="0" eb="1">
      <t>fnrt</t>
    </rPh>
    <rPh sb="1" eb="2">
      <t>qh</t>
    </rPh>
    <rPh sb="2" eb="3">
      <t>adq</t>
    </rPh>
    <phoneticPr fontId="1" type="noConversion"/>
  </si>
  <si>
    <t>000015</t>
    <phoneticPr fontId="1" type="noConversion"/>
  </si>
  <si>
    <t>000170</t>
    <phoneticPr fontId="1" type="noConversion"/>
  </si>
  <si>
    <t>399550</t>
    <phoneticPr fontId="1" type="noConversion"/>
  </si>
  <si>
    <t>000925</t>
    <phoneticPr fontId="1" type="noConversion"/>
  </si>
  <si>
    <t>000016</t>
    <phoneticPr fontId="1" type="noConversion"/>
  </si>
  <si>
    <t>HIS</t>
    <phoneticPr fontId="1" type="noConversion"/>
  </si>
  <si>
    <t>HSCEI</t>
    <phoneticPr fontId="1" type="noConversion"/>
  </si>
  <si>
    <t>000010</t>
    <phoneticPr fontId="1" type="noConversion"/>
  </si>
  <si>
    <t>上证红利</t>
    <rPh sb="0" eb="1">
      <t>h</t>
    </rPh>
    <rPh sb="1" eb="2">
      <t>ygh</t>
    </rPh>
    <rPh sb="2" eb="3">
      <t>xa</t>
    </rPh>
    <rPh sb="3" eb="4">
      <t>tjh</t>
    </rPh>
    <phoneticPr fontId="1" type="noConversion"/>
  </si>
  <si>
    <t>50AH优选</t>
    <rPh sb="4" eb="5">
      <t>wdn</t>
    </rPh>
    <rPh sb="5" eb="6">
      <t>tfqp</t>
    </rPh>
    <phoneticPr fontId="1" type="noConversion"/>
  </si>
  <si>
    <t>央视50</t>
    <rPh sb="0" eb="1">
      <t>mdpy</t>
    </rPh>
    <phoneticPr fontId="1" type="noConversion"/>
  </si>
  <si>
    <t>中证红利</t>
    <rPh sb="0" eb="1">
      <t>kh</t>
    </rPh>
    <rPh sb="1" eb="2">
      <t>ygh</t>
    </rPh>
    <rPh sb="2" eb="3">
      <t>xa</t>
    </rPh>
    <rPh sb="3" eb="4">
      <t>tjh</t>
    </rPh>
    <phoneticPr fontId="1" type="noConversion"/>
  </si>
  <si>
    <t>基本面50</t>
    <rPh sb="0" eb="1">
      <t>ad</t>
    </rPh>
    <rPh sb="1" eb="2">
      <t>sg</t>
    </rPh>
    <rPh sb="2" eb="3">
      <t>dm</t>
    </rPh>
    <phoneticPr fontId="1" type="noConversion"/>
  </si>
  <si>
    <t>上证50</t>
    <rPh sb="0" eb="1">
      <t>h</t>
    </rPh>
    <rPh sb="1" eb="2">
      <t>ygh</t>
    </rPh>
    <phoneticPr fontId="1" type="noConversion"/>
  </si>
  <si>
    <t>399922</t>
    <phoneticPr fontId="1" type="noConversion"/>
  </si>
  <si>
    <t>上证180</t>
    <rPh sb="0" eb="1">
      <t>h</t>
    </rPh>
    <rPh sb="1" eb="2">
      <t>ygh</t>
    </rPh>
    <phoneticPr fontId="1" type="noConversion"/>
  </si>
  <si>
    <t>恒生指数</t>
    <rPh sb="0" eb="1">
      <t>ngj</t>
    </rPh>
    <rPh sb="1" eb="2">
      <t>tg</t>
    </rPh>
    <rPh sb="2" eb="3">
      <t>rxj</t>
    </rPh>
    <rPh sb="3" eb="4">
      <t>ovt</t>
    </rPh>
    <phoneticPr fontId="1" type="noConversion"/>
  </si>
  <si>
    <t>H股指数</t>
    <rPh sb="1" eb="2">
      <t>emc</t>
    </rPh>
    <rPh sb="2" eb="3">
      <t>rxj</t>
    </rPh>
    <rPh sb="3" eb="4">
      <t>ovt</t>
    </rPh>
    <phoneticPr fontId="1" type="noConversion"/>
  </si>
  <si>
    <t>盈利收益率</t>
    <rPh sb="0" eb="1">
      <t>ecl</t>
    </rPh>
    <rPh sb="1" eb="2">
      <t>tjh</t>
    </rPh>
    <rPh sb="2" eb="3">
      <t>nh</t>
    </rPh>
    <rPh sb="3" eb="4">
      <t>uwl</t>
    </rPh>
    <rPh sb="4" eb="5">
      <t>yx</t>
    </rPh>
    <phoneticPr fontId="1" type="noConversion"/>
  </si>
  <si>
    <t>盈利收益率法：10%进入低估，6.4%进入高估为准进行计算，H股指数11%进入低估，7.04%进入高估。</t>
    <rPh sb="0" eb="1">
      <t>ectj</t>
    </rPh>
    <rPh sb="2" eb="3">
      <t>nhuw</t>
    </rPh>
    <rPh sb="4" eb="5">
      <t>yx</t>
    </rPh>
    <rPh sb="5" eb="6">
      <t>if</t>
    </rPh>
    <rPh sb="10" eb="11">
      <t>fj</t>
    </rPh>
    <rPh sb="11" eb="12">
      <t>ty</t>
    </rPh>
    <rPh sb="12" eb="13">
      <t>wqa</t>
    </rPh>
    <rPh sb="13" eb="14">
      <t>wd</t>
    </rPh>
    <rPh sb="19" eb="20">
      <t>fj</t>
    </rPh>
    <rPh sb="20" eb="21">
      <t>ty</t>
    </rPh>
    <rPh sb="21" eb="22">
      <t>ym</t>
    </rPh>
    <rPh sb="22" eb="23">
      <t>wd</t>
    </rPh>
    <rPh sb="23" eb="24">
      <t>o</t>
    </rPh>
    <rPh sb="24" eb="25">
      <t>uwy</t>
    </rPh>
    <rPh sb="25" eb="26">
      <t>fj</t>
    </rPh>
    <rPh sb="26" eb="27">
      <t>tf</t>
    </rPh>
    <rPh sb="27" eb="28">
      <t>yf</t>
    </rPh>
    <rPh sb="28" eb="29">
      <t>tha</t>
    </rPh>
    <rPh sb="31" eb="32">
      <t>emc</t>
    </rPh>
    <rPh sb="32" eb="33">
      <t>rxj</t>
    </rPh>
    <rPh sb="33" eb="34">
      <t>ovt</t>
    </rPh>
    <rPh sb="37" eb="38">
      <t>fj</t>
    </rPh>
    <rPh sb="38" eb="39">
      <t>ty</t>
    </rPh>
    <rPh sb="39" eb="40">
      <t>wqa</t>
    </rPh>
    <rPh sb="40" eb="41">
      <t>wd</t>
    </rPh>
    <rPh sb="47" eb="48">
      <t>fj</t>
    </rPh>
    <rPh sb="48" eb="49">
      <t>ty</t>
    </rPh>
    <rPh sb="49" eb="50">
      <t>ym</t>
    </rPh>
    <rPh sb="50" eb="51">
      <t>wd</t>
    </rPh>
    <phoneticPr fontId="1" type="noConversion"/>
  </si>
  <si>
    <t>国债利率*2</t>
    <rPh sb="0" eb="1">
      <t>lgy</t>
    </rPh>
    <rPh sb="1" eb="2">
      <t>wgmy</t>
    </rPh>
    <rPh sb="2" eb="3">
      <t>tjyx</t>
    </rPh>
    <phoneticPr fontId="1" type="noConversion"/>
  </si>
  <si>
    <t>7%(市净率1.5)</t>
    <rPh sb="3" eb="4">
      <t>ymhj</t>
    </rPh>
    <rPh sb="4" eb="5">
      <t>uqv</t>
    </rPh>
    <rPh sb="5" eb="6">
      <t>yx</t>
    </rPh>
    <phoneticPr fontId="1" type="noConversion"/>
  </si>
  <si>
    <t>国债利率*2*1.1</t>
    <rPh sb="0" eb="1">
      <t>lgy</t>
    </rPh>
    <rPh sb="1" eb="2">
      <t>wgmy</t>
    </rPh>
    <rPh sb="2" eb="3">
      <t>tjyx</t>
    </rPh>
    <phoneticPr fontId="1" type="noConversion"/>
  </si>
  <si>
    <t>510880</t>
    <phoneticPr fontId="1" type="noConversion"/>
  </si>
  <si>
    <t>*</t>
    <phoneticPr fontId="1" type="noConversion"/>
  </si>
  <si>
    <t>501050</t>
    <phoneticPr fontId="1" type="noConversion"/>
  </si>
  <si>
    <t>165321</t>
    <phoneticPr fontId="1" type="noConversion"/>
  </si>
  <si>
    <t>100032</t>
    <phoneticPr fontId="1" type="noConversion"/>
  </si>
  <si>
    <t>160716</t>
    <phoneticPr fontId="1" type="noConversion"/>
  </si>
  <si>
    <t>510050</t>
    <phoneticPr fontId="1" type="noConversion"/>
  </si>
  <si>
    <t>110003</t>
    <phoneticPr fontId="1" type="noConversion"/>
  </si>
  <si>
    <t>510180</t>
    <phoneticPr fontId="1" type="noConversion"/>
  </si>
  <si>
    <t>040180</t>
    <phoneticPr fontId="1" type="noConversion"/>
  </si>
  <si>
    <t>159920</t>
    <phoneticPr fontId="1" type="noConversion"/>
  </si>
  <si>
    <t>164705</t>
    <phoneticPr fontId="1" type="noConversion"/>
  </si>
  <si>
    <t>510990</t>
    <phoneticPr fontId="1" type="noConversion"/>
  </si>
  <si>
    <t>110031</t>
    <phoneticPr fontId="1" type="noConversion"/>
  </si>
  <si>
    <t>CSPSADRP</t>
    <phoneticPr fontId="1" type="noConversion"/>
  </si>
  <si>
    <t>红利机会</t>
    <rPh sb="0" eb="1">
      <t>xa</t>
    </rPh>
    <rPh sb="1" eb="2">
      <t>tjh</t>
    </rPh>
    <rPh sb="2" eb="3">
      <t>sm</t>
    </rPh>
    <rPh sb="3" eb="4">
      <t>wf</t>
    </rPh>
    <phoneticPr fontId="1" type="noConversion"/>
  </si>
  <si>
    <t>市盈率</t>
    <rPh sb="0" eb="1">
      <t>ymhj</t>
    </rPh>
    <rPh sb="1" eb="2">
      <t>ecl</t>
    </rPh>
    <rPh sb="2" eb="3">
      <t>yx</t>
    </rPh>
    <phoneticPr fontId="1" type="noConversion"/>
  </si>
  <si>
    <t>501029</t>
    <phoneticPr fontId="1" type="noConversion"/>
  </si>
  <si>
    <t>399905</t>
    <phoneticPr fontId="1" type="noConversion"/>
  </si>
  <si>
    <t>161017</t>
    <phoneticPr fontId="1" type="noConversion"/>
  </si>
  <si>
    <t>000478</t>
    <phoneticPr fontId="1" type="noConversion"/>
  </si>
  <si>
    <t>000300</t>
    <phoneticPr fontId="1" type="noConversion"/>
  </si>
  <si>
    <t>泸深300</t>
    <rPh sb="0" eb="1">
      <t>ihn</t>
    </rPh>
    <rPh sb="1" eb="2">
      <t>ipw</t>
    </rPh>
    <phoneticPr fontId="1" type="noConversion"/>
  </si>
  <si>
    <t>510300</t>
    <phoneticPr fontId="1" type="noConversion"/>
  </si>
  <si>
    <t>160706</t>
    <phoneticPr fontId="1" type="noConversion"/>
  </si>
  <si>
    <t>000931</t>
    <phoneticPr fontId="1" type="noConversion"/>
  </si>
  <si>
    <t>可选消费</t>
    <rPh sb="0" eb="1">
      <t>sk</t>
    </rPh>
    <rPh sb="1" eb="2">
      <t>tfqp</t>
    </rPh>
    <rPh sb="2" eb="3">
      <t>iie</t>
    </rPh>
    <rPh sb="3" eb="4">
      <t>xjm</t>
    </rPh>
    <phoneticPr fontId="1" type="noConversion"/>
  </si>
  <si>
    <t>159936</t>
    <phoneticPr fontId="1" type="noConversion"/>
  </si>
  <si>
    <t>001133</t>
    <phoneticPr fontId="1" type="noConversion"/>
  </si>
  <si>
    <t>399004</t>
    <phoneticPr fontId="1" type="noConversion"/>
  </si>
  <si>
    <t>深圳100R</t>
    <rPh sb="0" eb="1">
      <t>ipw</t>
    </rPh>
    <rPh sb="1" eb="2">
      <t>fkh</t>
    </rPh>
    <phoneticPr fontId="1" type="noConversion"/>
  </si>
  <si>
    <t>159901</t>
    <phoneticPr fontId="1" type="noConversion"/>
  </si>
  <si>
    <t>121099</t>
    <phoneticPr fontId="1" type="noConversion"/>
  </si>
  <si>
    <t>399001</t>
    <phoneticPr fontId="1" type="noConversion"/>
  </si>
  <si>
    <t>深圳成指</t>
    <rPh sb="0" eb="1">
      <t>ipw</t>
    </rPh>
    <rPh sb="1" eb="2">
      <t>fkh</t>
    </rPh>
    <rPh sb="2" eb="3">
      <t>dn</t>
    </rPh>
    <rPh sb="3" eb="4">
      <t>rxj</t>
    </rPh>
    <phoneticPr fontId="1" type="noConversion"/>
  </si>
  <si>
    <t>159943</t>
    <phoneticPr fontId="1" type="noConversion"/>
  </si>
  <si>
    <t>163109</t>
    <phoneticPr fontId="1" type="noConversion"/>
  </si>
  <si>
    <t>399812</t>
    <phoneticPr fontId="1" type="noConversion"/>
  </si>
  <si>
    <t>中证养老</t>
    <rPh sb="0" eb="1">
      <t>kh</t>
    </rPh>
    <rPh sb="1" eb="2">
      <t>ygh</t>
    </rPh>
    <rPh sb="2" eb="3">
      <t>udy</t>
    </rPh>
    <rPh sb="3" eb="4">
      <t>ftx</t>
    </rPh>
    <phoneticPr fontId="1" type="noConversion"/>
  </si>
  <si>
    <t>000968</t>
    <phoneticPr fontId="1" type="noConversion"/>
  </si>
  <si>
    <t>000932</t>
    <phoneticPr fontId="1" type="noConversion"/>
  </si>
  <si>
    <t>中证消费</t>
    <rPh sb="0" eb="1">
      <t>kh</t>
    </rPh>
    <rPh sb="1" eb="2">
      <t>ygh</t>
    </rPh>
    <rPh sb="2" eb="3">
      <t>iie</t>
    </rPh>
    <rPh sb="3" eb="4">
      <t>xjm</t>
    </rPh>
    <phoneticPr fontId="1" type="noConversion"/>
  </si>
  <si>
    <t>159928</t>
    <phoneticPr fontId="1" type="noConversion"/>
  </si>
  <si>
    <t>000248</t>
    <phoneticPr fontId="1" type="noConversion"/>
  </si>
  <si>
    <t>中证500</t>
    <rPh sb="0" eb="1">
      <t>kh</t>
    </rPh>
    <rPh sb="1" eb="2">
      <t>ygh</t>
    </rPh>
    <phoneticPr fontId="1" type="noConversion"/>
  </si>
  <si>
    <t>510500</t>
    <phoneticPr fontId="1" type="noConversion"/>
  </si>
  <si>
    <t>160119</t>
    <phoneticPr fontId="1" type="noConversion"/>
  </si>
  <si>
    <t>000978</t>
    <phoneticPr fontId="1" type="noConversion"/>
  </si>
  <si>
    <t>中证医药</t>
    <rPh sb="0" eb="1">
      <t>khyg</t>
    </rPh>
    <rPh sb="1" eb="2">
      <t>ygh</t>
    </rPh>
    <rPh sb="2" eb="3">
      <t>atax</t>
    </rPh>
    <phoneticPr fontId="1" type="noConversion"/>
  </si>
  <si>
    <t>000059</t>
    <phoneticPr fontId="1" type="noConversion"/>
  </si>
  <si>
    <t>399006</t>
    <phoneticPr fontId="1" type="noConversion"/>
  </si>
  <si>
    <t>创业板指</t>
    <rPh sb="0" eb="1">
      <t>wbog</t>
    </rPh>
    <rPh sb="2" eb="3">
      <t>src</t>
    </rPh>
    <rPh sb="3" eb="4">
      <t>rxj</t>
    </rPh>
    <phoneticPr fontId="1" type="noConversion"/>
  </si>
  <si>
    <t>159915</t>
    <phoneticPr fontId="1" type="noConversion"/>
  </si>
  <si>
    <t>161022</t>
    <phoneticPr fontId="1" type="noConversion"/>
  </si>
  <si>
    <t>NDX</t>
    <phoneticPr fontId="1" type="noConversion"/>
  </si>
  <si>
    <t>纳斯达克100</t>
    <rPh sb="0" eb="1">
      <t>xmw</t>
    </rPh>
    <rPh sb="1" eb="2">
      <t>adwr</t>
    </rPh>
    <rPh sb="2" eb="3">
      <t>dp</t>
    </rPh>
    <rPh sb="3" eb="4">
      <t>dq</t>
    </rPh>
    <phoneticPr fontId="1" type="noConversion"/>
  </si>
  <si>
    <t>513100</t>
    <phoneticPr fontId="1" type="noConversion"/>
  </si>
  <si>
    <t>160213</t>
    <phoneticPr fontId="1" type="noConversion"/>
  </si>
  <si>
    <t>SPX</t>
    <phoneticPr fontId="1" type="noConversion"/>
  </si>
  <si>
    <t>标普500</t>
    <rPh sb="0" eb="1">
      <t>sfi</t>
    </rPh>
    <rPh sb="1" eb="2">
      <t>uo</t>
    </rPh>
    <phoneticPr fontId="1" type="noConversion"/>
  </si>
  <si>
    <t>513500</t>
    <phoneticPr fontId="1" type="noConversion"/>
  </si>
  <si>
    <t>050025</t>
    <phoneticPr fontId="1" type="noConversion"/>
  </si>
  <si>
    <t>399919</t>
    <phoneticPr fontId="1" type="noConversion"/>
  </si>
  <si>
    <t>泸深300价值</t>
    <rPh sb="0" eb="1">
      <t>ihn</t>
    </rPh>
    <rPh sb="1" eb="2">
      <t>ipw</t>
    </rPh>
    <rPh sb="5" eb="6">
      <t>wwj</t>
    </rPh>
    <rPh sb="6" eb="7">
      <t>wfhg</t>
    </rPh>
    <phoneticPr fontId="1" type="noConversion"/>
  </si>
  <si>
    <t>17(市净率2)</t>
    <rPh sb="3" eb="4">
      <t>ymhj</t>
    </rPh>
    <rPh sb="4" eb="5">
      <t>uqv</t>
    </rPh>
    <rPh sb="5" eb="6">
      <t>yx</t>
    </rPh>
    <phoneticPr fontId="1" type="noConversion"/>
  </si>
  <si>
    <t>310398</t>
    <phoneticPr fontId="1" type="noConversion"/>
  </si>
  <si>
    <t>399701</t>
    <phoneticPr fontId="1" type="noConversion"/>
  </si>
  <si>
    <t>基本面60</t>
    <rPh sb="0" eb="1">
      <t>adsg</t>
    </rPh>
    <rPh sb="2" eb="3">
      <t>dm</t>
    </rPh>
    <phoneticPr fontId="1" type="noConversion"/>
  </si>
  <si>
    <t>159916</t>
    <phoneticPr fontId="1" type="noConversion"/>
  </si>
  <si>
    <t>399702</t>
    <phoneticPr fontId="1" type="noConversion"/>
  </si>
  <si>
    <t>基本面120</t>
    <rPh sb="0" eb="1">
      <t>ad</t>
    </rPh>
    <rPh sb="1" eb="2">
      <t>sg</t>
    </rPh>
    <rPh sb="2" eb="3">
      <t>dm</t>
    </rPh>
    <phoneticPr fontId="1" type="noConversion"/>
  </si>
  <si>
    <t>159910</t>
    <phoneticPr fontId="1" type="noConversion"/>
  </si>
  <si>
    <t>070023</t>
    <phoneticPr fontId="1" type="noConversion"/>
  </si>
  <si>
    <t>530015</t>
    <phoneticPr fontId="1" type="noConversion"/>
  </si>
  <si>
    <t>003318</t>
    <phoneticPr fontId="1" type="noConversion"/>
  </si>
  <si>
    <t>中证500低波动</t>
    <rPh sb="0" eb="1">
      <t>kh</t>
    </rPh>
    <rPh sb="1" eb="2">
      <t>ygh</t>
    </rPh>
    <rPh sb="5" eb="6">
      <t>wqa</t>
    </rPh>
    <rPh sb="6" eb="7">
      <t>ihc</t>
    </rPh>
    <rPh sb="7" eb="8">
      <t>fcl</t>
    </rPh>
    <phoneticPr fontId="1" type="noConversion"/>
  </si>
  <si>
    <t>003318</t>
    <phoneticPr fontId="1" type="noConversion"/>
  </si>
  <si>
    <t>399975</t>
    <phoneticPr fontId="1" type="noConversion"/>
  </si>
  <si>
    <t>地产行业</t>
    <rPh sb="0" eb="1">
      <t>f</t>
    </rPh>
    <rPh sb="1" eb="2">
      <t>u</t>
    </rPh>
    <rPh sb="2" eb="3">
      <t>tf</t>
    </rPh>
    <rPh sb="3" eb="4">
      <t>og</t>
    </rPh>
    <phoneticPr fontId="1" type="noConversion"/>
  </si>
  <si>
    <t>市净率</t>
    <rPh sb="0" eb="1">
      <t>ymhj</t>
    </rPh>
    <rPh sb="1" eb="2">
      <t>uqv</t>
    </rPh>
    <rPh sb="2" eb="3">
      <t>yx</t>
    </rPh>
    <phoneticPr fontId="1" type="noConversion"/>
  </si>
  <si>
    <t>160218</t>
    <phoneticPr fontId="1" type="noConversion"/>
  </si>
  <si>
    <t>162411</t>
    <phoneticPr fontId="1" type="noConversion"/>
  </si>
  <si>
    <t>162411</t>
    <phoneticPr fontId="1" type="noConversion"/>
  </si>
  <si>
    <t>399241</t>
    <phoneticPr fontId="1" type="noConversion"/>
  </si>
  <si>
    <t>证券公司</t>
    <rPh sb="0" eb="1">
      <t>ygh</t>
    </rPh>
    <rPh sb="1" eb="2">
      <t>udv</t>
    </rPh>
    <rPh sb="2" eb="3">
      <t>wcng</t>
    </rPh>
    <phoneticPr fontId="1" type="noConversion"/>
  </si>
  <si>
    <t>512000</t>
    <phoneticPr fontId="1" type="noConversion"/>
  </si>
  <si>
    <t>161720</t>
    <phoneticPr fontId="1" type="noConversion"/>
  </si>
  <si>
    <t>399967</t>
    <phoneticPr fontId="1" type="noConversion"/>
  </si>
  <si>
    <t>军工行业</t>
    <rPh sb="0" eb="1">
      <t>pl</t>
    </rPh>
    <rPh sb="1" eb="2">
      <t>a</t>
    </rPh>
    <rPh sb="2" eb="3">
      <t>tf</t>
    </rPh>
    <rPh sb="3" eb="4">
      <t>og</t>
    </rPh>
    <phoneticPr fontId="1" type="noConversion"/>
  </si>
  <si>
    <t>512680</t>
    <phoneticPr fontId="1" type="noConversion"/>
  </si>
  <si>
    <t>161024</t>
    <phoneticPr fontId="1" type="noConversion"/>
  </si>
  <si>
    <t>000827</t>
    <phoneticPr fontId="1" type="noConversion"/>
  </si>
  <si>
    <t>环保行业</t>
    <rPh sb="0" eb="1">
      <t>ggi</t>
    </rPh>
    <rPh sb="1" eb="2">
      <t>wk</t>
    </rPh>
    <rPh sb="2" eb="3">
      <t>tf</t>
    </rPh>
    <rPh sb="3" eb="4">
      <t>og</t>
    </rPh>
    <phoneticPr fontId="1" type="noConversion"/>
  </si>
  <si>
    <t>001064</t>
    <phoneticPr fontId="1" type="noConversion"/>
  </si>
  <si>
    <t>512580</t>
    <phoneticPr fontId="1" type="noConversion"/>
  </si>
  <si>
    <t>中证500增强</t>
    <rPh sb="0" eb="1">
      <t>kh</t>
    </rPh>
    <rPh sb="1" eb="2">
      <t>ygh</t>
    </rPh>
    <rPh sb="5" eb="6">
      <t>fu</t>
    </rPh>
    <rPh sb="6" eb="7">
      <t>xk</t>
    </rPh>
    <phoneticPr fontId="1" type="noConversion"/>
  </si>
  <si>
    <t>泸深300增强</t>
    <rPh sb="0" eb="1">
      <t>ihn</t>
    </rPh>
    <rPh sb="1" eb="2">
      <t>ipw</t>
    </rPh>
    <rPh sb="5" eb="6">
      <t>fu</t>
    </rPh>
    <rPh sb="6" eb="7">
      <t>xk</t>
    </rPh>
    <phoneticPr fontId="1" type="noConversion"/>
  </si>
  <si>
    <t>No.</t>
    <phoneticPr fontId="1" type="noConversion"/>
  </si>
  <si>
    <t>华宝油气</t>
    <rPh sb="0" eb="1">
      <t>wxf</t>
    </rPh>
    <rPh sb="1" eb="2">
      <t>pgy</t>
    </rPh>
    <rPh sb="2" eb="3">
      <t>img</t>
    </rPh>
    <rPh sb="3" eb="4">
      <t>rnb</t>
    </rPh>
    <phoneticPr fontId="1" type="noConversion"/>
  </si>
  <si>
    <t>建信深证基本面60ETF联接(530015)</t>
    <rPh sb="0" eb="1">
      <t>vfhp</t>
    </rPh>
    <rPh sb="1" eb="2">
      <t>wy</t>
    </rPh>
    <rPh sb="2" eb="3">
      <t>ipw</t>
    </rPh>
    <rPh sb="3" eb="4">
      <t>ygh</t>
    </rPh>
    <rPh sb="4" eb="5">
      <t>ad</t>
    </rPh>
    <rPh sb="5" eb="6">
      <t>sg</t>
    </rPh>
    <rPh sb="6" eb="7">
      <t>dm</t>
    </rPh>
    <rPh sb="12" eb="13">
      <t>bu</t>
    </rPh>
    <rPh sb="13" eb="14">
      <t>ruv</t>
    </rPh>
    <phoneticPr fontId="1" type="noConversion"/>
  </si>
  <si>
    <t>混合</t>
  </si>
  <si>
    <t>混合</t>
    <rPh sb="0" eb="1">
      <t>ijx</t>
    </rPh>
    <rPh sb="1" eb="2">
      <t>wgk</t>
    </rPh>
    <phoneticPr fontId="1" type="noConversion"/>
  </si>
  <si>
    <t>暂时</t>
    <rPh sb="0" eb="1">
      <t>lrj</t>
    </rPh>
    <rPh sb="1" eb="2">
      <t>jf</t>
    </rPh>
    <phoneticPr fontId="1" type="noConversion"/>
  </si>
  <si>
    <t>申万菱泸深300价值(310398)</t>
    <rPh sb="0" eb="1">
      <t>jhy</t>
    </rPh>
    <rPh sb="1" eb="2">
      <t>dnv</t>
    </rPh>
    <rPh sb="2" eb="3">
      <t>afw</t>
    </rPh>
    <rPh sb="3" eb="4">
      <t>ihn</t>
    </rPh>
    <rPh sb="4" eb="5">
      <t>ipw</t>
    </rPh>
    <rPh sb="8" eb="9">
      <t>wwj</t>
    </rPh>
    <rPh sb="9" eb="10">
      <t>wfhg</t>
    </rPh>
    <phoneticPr fontId="1" type="noConversion"/>
  </si>
  <si>
    <t>大盘6/中小盘4</t>
    <rPh sb="0" eb="1">
      <t>dd</t>
    </rPh>
    <rPh sb="1" eb="2">
      <t>tel</t>
    </rPh>
    <phoneticPr fontId="1" type="noConversion"/>
  </si>
  <si>
    <t>定投基数</t>
    <phoneticPr fontId="1" type="noConversion"/>
  </si>
  <si>
    <t>定投幂</t>
    <phoneticPr fontId="1" type="noConversion"/>
  </si>
  <si>
    <t>定投比率</t>
    <phoneticPr fontId="1" type="noConversion"/>
  </si>
  <si>
    <t>定投额</t>
    <phoneticPr fontId="1" type="noConversion"/>
  </si>
  <si>
    <t>首投指标</t>
    <phoneticPr fontId="1" type="noConversion"/>
  </si>
  <si>
    <t>实投</t>
    <phoneticPr fontId="1" type="noConversion"/>
  </si>
  <si>
    <t>差额</t>
    <phoneticPr fontId="1" type="noConversion"/>
  </si>
  <si>
    <t>大盘6/中小盘4</t>
  </si>
  <si>
    <t>前日指数指标</t>
    <phoneticPr fontId="1" type="noConversion"/>
  </si>
  <si>
    <t>行标签</t>
  </si>
  <si>
    <t>红利机会</t>
  </si>
  <si>
    <t>基本面60</t>
  </si>
  <si>
    <t>泸深300价值</t>
  </si>
  <si>
    <t>中证500低波动</t>
  </si>
  <si>
    <t>中证500增强</t>
  </si>
  <si>
    <t>中证红利</t>
  </si>
  <si>
    <t>求和项:定投额</t>
  </si>
  <si>
    <t>求和项:差额</t>
  </si>
  <si>
    <t>列标签</t>
  </si>
  <si>
    <t>基本面50</t>
  </si>
  <si>
    <t>中证养老</t>
  </si>
  <si>
    <t>PE</t>
    <phoneticPr fontId="1" type="noConversion"/>
  </si>
  <si>
    <t>EP</t>
    <phoneticPr fontId="1" type="noConversion"/>
  </si>
  <si>
    <t>ROE</t>
    <phoneticPr fontId="1" type="noConversion"/>
  </si>
  <si>
    <t>股息</t>
    <phoneticPr fontId="1" type="noConversion"/>
  </si>
  <si>
    <t>PB</t>
    <phoneticPr fontId="1" type="noConversion"/>
  </si>
  <si>
    <t>(空白)</t>
  </si>
  <si>
    <t>求和项:实投</t>
  </si>
  <si>
    <t>070032</t>
    <phoneticPr fontId="1" type="noConversion"/>
  </si>
  <si>
    <t>嘉实优化红利</t>
    <rPh sb="0" eb="1">
      <t>kh</t>
    </rPh>
    <rPh sb="1" eb="2">
      <t>ygh</t>
    </rPh>
    <rPh sb="2" eb="3">
      <t>xa</t>
    </rPh>
    <rPh sb="3" eb="4">
      <t>tjh</t>
    </rPh>
    <phoneticPr fontId="1" type="noConversion"/>
  </si>
  <si>
    <t>净值</t>
  </si>
  <si>
    <t>指标</t>
  </si>
  <si>
    <t>基金净值</t>
    <phoneticPr fontId="1" type="noConversion"/>
  </si>
  <si>
    <t>嘉实优化红利</t>
  </si>
  <si>
    <t>中证消费</t>
  </si>
  <si>
    <t>000170</t>
  </si>
  <si>
    <t>501050</t>
  </si>
  <si>
    <t>50AH优选</t>
  </si>
  <si>
    <t>定投日期</t>
    <phoneticPr fontId="1" type="noConversion"/>
  </si>
  <si>
    <t>指标日期</t>
    <rPh sb="0" eb="1">
      <t>pg</t>
    </rPh>
    <rPh sb="1" eb="2">
      <t>rmc</t>
    </rPh>
    <phoneticPr fontId="1" type="noConversion"/>
  </si>
  <si>
    <t>399922</t>
  </si>
  <si>
    <t>*</t>
  </si>
  <si>
    <t>100032</t>
  </si>
  <si>
    <t>000925</t>
  </si>
  <si>
    <t>160716</t>
  </si>
  <si>
    <t>399919</t>
  </si>
  <si>
    <t>310398</t>
  </si>
  <si>
    <t>399701</t>
  </si>
  <si>
    <t>159916</t>
  </si>
  <si>
    <t>530015</t>
  </si>
  <si>
    <t>CSPSADRP</t>
  </si>
  <si>
    <t>501029</t>
  </si>
  <si>
    <t>399905</t>
  </si>
  <si>
    <t>161017</t>
  </si>
  <si>
    <t>000478</t>
  </si>
  <si>
    <t>003318</t>
  </si>
  <si>
    <t>399812</t>
  </si>
  <si>
    <t>000968</t>
  </si>
  <si>
    <t>070032</t>
  </si>
  <si>
    <t>000932</t>
  </si>
  <si>
    <t>159928</t>
  </si>
  <si>
    <t>000248</t>
  </si>
  <si>
    <t>额度比率</t>
  </si>
  <si>
    <t>可转债</t>
    <phoneticPr fontId="1" type="noConversion"/>
  </si>
  <si>
    <t>519977</t>
    <phoneticPr fontId="1" type="noConversion"/>
  </si>
  <si>
    <t>国泰金龙</t>
  </si>
  <si>
    <t>嘉实泸港深股票</t>
  </si>
  <si>
    <t>-</t>
    <phoneticPr fontId="1" type="noConversion"/>
  </si>
  <si>
    <t>景顺长城300增强</t>
  </si>
  <si>
    <t>景顺长城300增强</t>
    <phoneticPr fontId="1" type="noConversion"/>
  </si>
  <si>
    <t>国泰金龙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</si>
</sst>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0_ "/>
    <numFmt numFmtId="177" formatCode="0_ "/>
    <numFmt numFmtId="178" formatCode="0_ ;[Red]\-0\ "/>
    <numFmt numFmtId="179" formatCode="0.00_ ;[Red]\-0.00\ "/>
    <numFmt numFmtId="180" formatCode="yyyy/mm/dd"/>
    <numFmt numFmtId="181" formatCode="0.0000_ ;[Red]\-0.0000\ "/>
    <numFmt numFmtId="182" formatCode="0.0000_ "/>
    <numFmt numFmtId="183" formatCode="0.00_);[Red]\(0.00\)"/>
  </numFmts>
  <fonts count="1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b/>
      <sz val="12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rgb="FF00B05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color theme="9"/>
      <name val="宋体"/>
      <family val="2"/>
      <charset val="134"/>
      <scheme val="minor"/>
    </font>
    <font>
      <sz val="12"/>
      <color theme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/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2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9" fontId="0" fillId="0" borderId="0" xfId="0" applyNumberFormat="1"/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49" fontId="7" fillId="0" borderId="0" xfId="0" applyNumberFormat="1" applyFont="1"/>
    <xf numFmtId="0" fontId="7" fillId="0" borderId="0" xfId="0" applyFont="1"/>
    <xf numFmtId="176" fontId="7" fillId="0" borderId="0" xfId="0" applyNumberFormat="1" applyFont="1"/>
    <xf numFmtId="177" fontId="7" fillId="0" borderId="0" xfId="0" applyNumberFormat="1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8" fontId="7" fillId="0" borderId="0" xfId="0" applyNumberFormat="1" applyFont="1"/>
    <xf numFmtId="178" fontId="7" fillId="2" borderId="1" xfId="0" applyNumberFormat="1" applyFont="1" applyFill="1" applyBorder="1" applyAlignment="1">
      <alignment horizontal="center" vertical="center" wrapText="1"/>
    </xf>
    <xf numFmtId="179" fontId="7" fillId="0" borderId="0" xfId="0" applyNumberFormat="1" applyFont="1"/>
    <xf numFmtId="180" fontId="7" fillId="0" borderId="0" xfId="0" applyNumberFormat="1" applyFont="1"/>
    <xf numFmtId="180" fontId="4" fillId="2" borderId="1" xfId="0" applyNumberFormat="1" applyFont="1" applyFill="1" applyBorder="1" applyAlignment="1">
      <alignment horizontal="center" vertical="center" wrapText="1"/>
    </xf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179" fontId="4" fillId="2" borderId="1" xfId="0" applyNumberFormat="1" applyFont="1" applyFill="1" applyBorder="1" applyAlignment="1">
      <alignment horizontal="center" vertical="center" wrapText="1"/>
    </xf>
    <xf numFmtId="180" fontId="4" fillId="0" borderId="0" xfId="0" applyNumberFormat="1" applyFont="1" applyAlignment="1">
      <alignment horizontal="left"/>
    </xf>
    <xf numFmtId="181" fontId="7" fillId="2" borderId="1" xfId="0" applyNumberFormat="1" applyFont="1" applyFill="1" applyBorder="1" applyAlignment="1">
      <alignment horizontal="center" vertical="center" wrapText="1"/>
    </xf>
    <xf numFmtId="181" fontId="7" fillId="0" borderId="0" xfId="0" applyNumberFormat="1" applyFont="1"/>
    <xf numFmtId="49" fontId="8" fillId="0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vertical="center"/>
    </xf>
    <xf numFmtId="179" fontId="7" fillId="0" borderId="1" xfId="0" applyNumberFormat="1" applyFont="1" applyFill="1" applyBorder="1" applyAlignment="1">
      <alignment vertical="center"/>
    </xf>
    <xf numFmtId="176" fontId="7" fillId="0" borderId="1" xfId="0" applyNumberFormat="1" applyFont="1" applyFill="1" applyBorder="1" applyAlignment="1">
      <alignment vertical="center"/>
    </xf>
    <xf numFmtId="177" fontId="7" fillId="0" borderId="1" xfId="0" applyNumberFormat="1" applyFont="1" applyFill="1" applyBorder="1" applyAlignment="1">
      <alignment vertical="center"/>
    </xf>
    <xf numFmtId="178" fontId="7" fillId="0" borderId="1" xfId="0" applyNumberFormat="1" applyFont="1" applyFill="1" applyBorder="1" applyAlignment="1">
      <alignment vertical="center"/>
    </xf>
    <xf numFmtId="181" fontId="7" fillId="0" borderId="1" xfId="0" applyNumberFormat="1" applyFont="1" applyFill="1" applyBorder="1" applyAlignment="1">
      <alignment vertical="center"/>
    </xf>
    <xf numFmtId="0" fontId="4" fillId="0" borderId="2" xfId="0" applyFont="1" applyBorder="1"/>
    <xf numFmtId="0" fontId="4" fillId="0" borderId="2" xfId="0" pivotButton="1" applyFont="1" applyBorder="1"/>
    <xf numFmtId="0" fontId="4" fillId="0" borderId="5" xfId="0" applyFont="1" applyBorder="1"/>
    <xf numFmtId="180" fontId="4" fillId="0" borderId="2" xfId="0" applyNumberFormat="1" applyFont="1" applyBorder="1" applyAlignment="1">
      <alignment horizontal="left"/>
    </xf>
    <xf numFmtId="180" fontId="4" fillId="0" borderId="4" xfId="0" applyNumberFormat="1" applyFont="1" applyBorder="1" applyAlignment="1">
      <alignment horizontal="left"/>
    </xf>
    <xf numFmtId="180" fontId="4" fillId="0" borderId="7" xfId="0" applyNumberFormat="1" applyFont="1" applyBorder="1" applyAlignment="1">
      <alignment horizontal="left"/>
    </xf>
    <xf numFmtId="176" fontId="4" fillId="0" borderId="2" xfId="0" applyNumberFormat="1" applyFont="1" applyBorder="1"/>
    <xf numFmtId="176" fontId="4" fillId="0" borderId="4" xfId="0" applyNumberFormat="1" applyFont="1" applyBorder="1"/>
    <xf numFmtId="176" fontId="4" fillId="0" borderId="7" xfId="0" applyNumberFormat="1" applyFont="1" applyBorder="1"/>
    <xf numFmtId="49" fontId="7" fillId="0" borderId="1" xfId="0" applyNumberFormat="1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80" fontId="7" fillId="0" borderId="1" xfId="0" applyNumberFormat="1" applyFont="1" applyBorder="1"/>
    <xf numFmtId="179" fontId="7" fillId="0" borderId="1" xfId="0" applyNumberFormat="1" applyFont="1" applyBorder="1"/>
    <xf numFmtId="177" fontId="7" fillId="0" borderId="1" xfId="0" applyNumberFormat="1" applyFont="1" applyBorder="1"/>
    <xf numFmtId="181" fontId="7" fillId="0" borderId="1" xfId="0" applyNumberFormat="1" applyFont="1" applyBorder="1"/>
    <xf numFmtId="0" fontId="4" fillId="0" borderId="10" xfId="0" applyFont="1" applyBorder="1"/>
    <xf numFmtId="182" fontId="4" fillId="0" borderId="10" xfId="0" applyNumberFormat="1" applyFont="1" applyBorder="1"/>
    <xf numFmtId="182" fontId="4" fillId="0" borderId="11" xfId="0" applyNumberFormat="1" applyFont="1" applyBorder="1"/>
    <xf numFmtId="182" fontId="4" fillId="0" borderId="12" xfId="0" applyNumberFormat="1" applyFont="1" applyBorder="1"/>
    <xf numFmtId="176" fontId="4" fillId="0" borderId="5" xfId="0" applyNumberFormat="1" applyFont="1" applyBorder="1"/>
    <xf numFmtId="176" fontId="4" fillId="0" borderId="6" xfId="0" applyNumberFormat="1" applyFont="1" applyBorder="1"/>
    <xf numFmtId="176" fontId="4" fillId="0" borderId="8" xfId="0" applyNumberFormat="1" applyFont="1" applyBorder="1"/>
    <xf numFmtId="0" fontId="4" fillId="0" borderId="2" xfId="0" applyFont="1" applyFill="1" applyBorder="1"/>
    <xf numFmtId="0" fontId="4" fillId="0" borderId="9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7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14" fontId="0" fillId="0" borderId="0" xfId="0" applyNumberFormat="1"/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11" fillId="0" borderId="0" xfId="0" applyFont="1"/>
    <xf numFmtId="14" fontId="7" fillId="0" borderId="0" xfId="0" applyNumberFormat="1" applyFont="1"/>
    <xf numFmtId="183" fontId="4" fillId="0" borderId="0" xfId="0" applyNumberFormat="1" applyFont="1"/>
    <xf numFmtId="183" fontId="7" fillId="0" borderId="0" xfId="0" applyNumberFormat="1" applyFont="1"/>
    <xf numFmtId="10" fontId="4" fillId="0" borderId="0" xfId="0" applyNumberFormat="1" applyFont="1"/>
    <xf numFmtId="179" fontId="7" fillId="0" borderId="13" xfId="0" applyNumberFormat="1" applyFont="1" applyBorder="1"/>
    <xf numFmtId="49" fontId="7" fillId="0" borderId="13" xfId="0" applyNumberFormat="1" applyFont="1" applyBorder="1"/>
    <xf numFmtId="0" fontId="7" fillId="0" borderId="13" xfId="0" applyFont="1" applyBorder="1" applyAlignment="1">
      <alignment horizontal="center"/>
    </xf>
    <xf numFmtId="49" fontId="7" fillId="0" borderId="13" xfId="0" applyNumberFormat="1" applyFont="1" applyBorder="1" applyAlignment="1">
      <alignment horizontal="center" vertical="center"/>
    </xf>
    <xf numFmtId="176" fontId="7" fillId="0" borderId="13" xfId="0" applyNumberFormat="1" applyFont="1" applyFill="1" applyBorder="1" applyAlignment="1">
      <alignment vertical="center"/>
    </xf>
    <xf numFmtId="181" fontId="7" fillId="0" borderId="13" xfId="0" applyNumberFormat="1" applyFont="1" applyBorder="1"/>
  </cellXfs>
  <cellStyles count="1">
    <cellStyle name="常规" xfId="0" builtinId="0"/>
  </cellStyles>
  <dxfs count="29">
    <dxf>
      <font>
        <sz val="10"/>
      </font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fill>
        <patternFill>
          <bgColor rgb="FFFF6969"/>
        </patternFill>
      </fill>
    </dxf>
    <dxf>
      <fill>
        <patternFill>
          <bgColor rgb="FFB7FF43"/>
        </patternFill>
      </fill>
    </dxf>
    <dxf>
      <fill>
        <patternFill>
          <bgColor rgb="FF66FF66"/>
        </patternFill>
      </fill>
    </dxf>
    <dxf>
      <fill>
        <patternFill>
          <bgColor rgb="FF00FF00"/>
        </patternFill>
      </fill>
    </dxf>
    <dxf>
      <fill>
        <patternFill>
          <bgColor theme="4" tint="0.59996337778862885"/>
        </patternFill>
      </fill>
    </dxf>
    <dxf>
      <font>
        <sz val="1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76" formatCode="0.00_ "/>
    </dxf>
    <dxf>
      <numFmt numFmtId="176" formatCode="0.00_ "/>
    </dxf>
    <dxf>
      <numFmt numFmtId="182" formatCode="0.0000_ "/>
    </dxf>
    <dxf>
      <numFmt numFmtId="182" formatCode="0.0000_ "/>
    </dxf>
    <dxf>
      <font>
        <sz val="10"/>
      </font>
    </dxf>
    <dxf>
      <font>
        <sz val="10"/>
      </font>
    </dxf>
  </dxfs>
  <tableStyles count="0" defaultTableStyle="TableStyleMedium9" defaultPivotStyle="PivotStyleMedium7"/>
  <colors>
    <mruColors>
      <color rgb="FFFF6969"/>
      <color rgb="FFFF5D5D"/>
      <color rgb="FF66FF66"/>
      <color rgb="FFB7FF43"/>
      <color rgb="FF75FE44"/>
      <color rgb="FFFF5050"/>
      <color rgb="FFFB7405"/>
      <color rgb="FF00FF00"/>
      <color rgb="FFD2FF4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[funds.xlsx]统计!数据透视表2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diamond"/>
          <c:size val="3"/>
        </c:marker>
      </c:pivotFmt>
      <c:pivotFmt>
        <c:idx val="3"/>
        <c:marker>
          <c:symbol val="circle"/>
          <c:size val="3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square"/>
          <c:size val="3"/>
        </c:marker>
      </c:pivotFmt>
      <c:pivotFmt>
        <c:idx val="7"/>
        <c:marker>
          <c:symbol val="square"/>
          <c:size val="3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square"/>
          <c:size val="3"/>
        </c:marker>
      </c:pivotFmt>
      <c:pivotFmt>
        <c:idx val="17"/>
        <c:marker>
          <c:symbol val="square"/>
          <c:size val="3"/>
        </c:marker>
      </c:pivotFmt>
      <c:pivotFmt>
        <c:idx val="18"/>
        <c:marker>
          <c:symbol val="square"/>
          <c:size val="3"/>
        </c:marker>
      </c:pivotFmt>
      <c:pivotFmt>
        <c:idx val="19"/>
        <c:marker>
          <c:symbol val="square"/>
          <c:size val="3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triangle"/>
          <c:size val="3"/>
        </c:marker>
      </c:pivotFmt>
      <c:pivotFmt>
        <c:idx val="28"/>
        <c:marker>
          <c:symbol val="triangle"/>
          <c:size val="3"/>
        </c:marker>
      </c:pivotFmt>
      <c:pivotFmt>
        <c:idx val="29"/>
      </c:pivotFmt>
      <c:pivotFmt>
        <c:idx val="30"/>
        <c:marker>
          <c:symbol val="triangle"/>
          <c:size val="3"/>
        </c:marker>
      </c:pivotFmt>
      <c:pivotFmt>
        <c:idx val="31"/>
        <c:marker>
          <c:symbol val="none"/>
        </c:marker>
      </c:pivotFmt>
      <c:pivotFmt>
        <c:idx val="32"/>
        <c:marker>
          <c:symbol val="triangle"/>
          <c:size val="3"/>
        </c:marker>
      </c:pivotFmt>
      <c:pivotFmt>
        <c:idx val="33"/>
        <c:marker>
          <c:symbol val="triangle"/>
          <c:size val="3"/>
        </c:marker>
      </c:pivotFmt>
      <c:pivotFmt>
        <c:idx val="34"/>
        <c:marker>
          <c:symbol val="square"/>
          <c:size val="3"/>
        </c:marker>
      </c:pivotFmt>
      <c:pivotFmt>
        <c:idx val="35"/>
        <c:marker>
          <c:symbol val="square"/>
          <c:size val="3"/>
        </c:marker>
      </c:pivotFmt>
      <c:pivotFmt>
        <c:idx val="36"/>
        <c:marker>
          <c:symbol val="triangle"/>
          <c:size val="3"/>
        </c:marker>
      </c:pivotFmt>
      <c:pivotFmt>
        <c:idx val="37"/>
        <c:marker>
          <c:symbol val="square"/>
          <c:size val="3"/>
        </c:marker>
      </c:pivotFmt>
      <c:pivotFmt>
        <c:idx val="38"/>
        <c:marker>
          <c:symbol val="square"/>
          <c:size val="3"/>
        </c:marker>
      </c:pivotFmt>
      <c:pivotFmt>
        <c:idx val="39"/>
        <c:marker>
          <c:symbol val="triangle"/>
          <c:size val="3"/>
        </c:marker>
      </c:pivotFmt>
      <c:pivotFmt>
        <c:idx val="40"/>
        <c:marker>
          <c:symbol val="square"/>
          <c:size val="3"/>
        </c:marker>
      </c:pivotFmt>
      <c:pivotFmt>
        <c:idx val="41"/>
        <c:marker>
          <c:symbol val="triangle"/>
          <c:size val="3"/>
        </c:marker>
      </c:pivotFmt>
      <c:pivotFmt>
        <c:idx val="42"/>
        <c:marker>
          <c:symbol val="diamond"/>
          <c:size val="3"/>
        </c:marker>
      </c:pivotFmt>
      <c:pivotFmt>
        <c:idx val="43"/>
        <c:marker>
          <c:symbol val="square"/>
          <c:size val="3"/>
        </c:marker>
      </c:pivotFmt>
      <c:pivotFmt>
        <c:idx val="44"/>
        <c:marker>
          <c:symbol val="triangle"/>
          <c:size val="3"/>
        </c:marker>
      </c:pivotFmt>
      <c:pivotFmt>
        <c:idx val="45"/>
        <c:marker>
          <c:symbol val="diamond"/>
          <c:size val="3"/>
        </c:marker>
      </c:pivotFmt>
      <c:pivotFmt>
        <c:idx val="46"/>
        <c:marker>
          <c:symbol val="square"/>
          <c:size val="3"/>
        </c:marker>
      </c:pivotFmt>
      <c:pivotFmt>
        <c:idx val="47"/>
        <c:marker>
          <c:symbol val="triangle"/>
          <c:size val="3"/>
        </c:marker>
      </c:pivotFmt>
      <c:pivotFmt>
        <c:idx val="48"/>
        <c:marker>
          <c:symbol val="diamond"/>
          <c:size val="3"/>
        </c:marker>
      </c:pivotFmt>
      <c:pivotFmt>
        <c:idx val="49"/>
        <c:marker>
          <c:symbol val="square"/>
          <c:size val="3"/>
        </c:marker>
      </c:pivotFmt>
      <c:pivotFmt>
        <c:idx val="50"/>
        <c:marker>
          <c:symbol val="triangle"/>
          <c:size val="3"/>
        </c:marker>
      </c:pivotFmt>
      <c:pivotFmt>
        <c:idx val="51"/>
        <c:marker>
          <c:symbol val="diamond"/>
          <c:size val="3"/>
        </c:marker>
      </c:pivotFmt>
      <c:pivotFmt>
        <c:idx val="52"/>
        <c:marker>
          <c:symbol val="square"/>
          <c:size val="3"/>
        </c:marker>
      </c:pivotFmt>
      <c:pivotFmt>
        <c:idx val="53"/>
        <c:marker>
          <c:symbol val="triangle"/>
          <c:size val="3"/>
        </c:marker>
      </c:pivotFmt>
      <c:pivotFmt>
        <c:idx val="54"/>
        <c:marker>
          <c:symbol val="diamond"/>
          <c:size val="3"/>
        </c:marker>
      </c:pivotFmt>
      <c:pivotFmt>
        <c:idx val="55"/>
        <c:marker>
          <c:symbol val="square"/>
          <c:size val="3"/>
        </c:marker>
      </c:pivotFmt>
      <c:pivotFmt>
        <c:idx val="56"/>
        <c:marker>
          <c:symbol val="triangle"/>
          <c:size val="3"/>
        </c:marker>
      </c:pivotFmt>
      <c:pivotFmt>
        <c:idx val="57"/>
        <c:marker>
          <c:symbol val="diamond"/>
          <c:size val="3"/>
        </c:marker>
      </c:pivotFmt>
      <c:pivotFmt>
        <c:idx val="58"/>
        <c:marker>
          <c:symbol val="square"/>
          <c:size val="3"/>
        </c:marker>
      </c:pivotFmt>
      <c:pivotFmt>
        <c:idx val="59"/>
        <c:marker>
          <c:symbol val="triangle"/>
          <c:size val="3"/>
        </c:marker>
      </c:pivotFmt>
      <c:pivotFmt>
        <c:idx val="60"/>
        <c:marker>
          <c:symbol val="square"/>
          <c:size val="3"/>
        </c:marker>
      </c:pivotFmt>
      <c:pivotFmt>
        <c:idx val="61"/>
        <c:marker>
          <c:symbol val="diamond"/>
          <c:size val="3"/>
        </c:marker>
      </c:pivotFmt>
      <c:pivotFmt>
        <c:idx val="62"/>
        <c:marker>
          <c:symbol val="triangle"/>
          <c:size val="3"/>
        </c:marker>
      </c:pivotFmt>
      <c:pivotFmt>
        <c:idx val="63"/>
        <c:marker>
          <c:symbol val="square"/>
          <c:size val="3"/>
        </c:marker>
      </c:pivotFmt>
      <c:pivotFmt>
        <c:idx val="64"/>
        <c:marker>
          <c:symbol val="triangle"/>
          <c:size val="3"/>
        </c:marker>
      </c:pivotFmt>
      <c:pivotFmt>
        <c:idx val="65"/>
        <c:marker>
          <c:symbol val="diamond"/>
          <c:size val="3"/>
        </c:marker>
      </c:pivotFmt>
      <c:pivotFmt>
        <c:idx val="66"/>
        <c:marker>
          <c:symbol val="square"/>
          <c:size val="3"/>
        </c:marker>
      </c:pivotFmt>
      <c:pivotFmt>
        <c:idx val="67"/>
        <c:marker>
          <c:symbol val="triangle"/>
          <c:size val="3"/>
        </c:marker>
      </c:pivotFmt>
    </c:pivotFmts>
    <c:plotArea>
      <c:layout>
        <c:manualLayout>
          <c:layoutTarget val="inner"/>
          <c:xMode val="edge"/>
          <c:yMode val="edge"/>
          <c:x val="8.6812884021681191E-2"/>
          <c:y val="4.4790793430649747E-2"/>
          <c:w val="0.83500769300389177"/>
          <c:h val="0.61119044177111381"/>
        </c:manualLayout>
      </c:layout>
      <c:lineChart>
        <c:grouping val="standard"/>
        <c:varyColors val="0"/>
        <c:ser>
          <c:idx val="0"/>
          <c:order val="0"/>
          <c:tx>
            <c:strRef>
              <c:f>统计!$M$1:$M$3</c:f>
              <c:strCache>
                <c:ptCount val="1"/>
                <c:pt idx="0">
                  <c:v>中证红利 - 指标</c:v>
                </c:pt>
              </c:strCache>
            </c:strRef>
          </c:tx>
          <c:marker>
            <c:symbol val="square"/>
            <c:size val="3"/>
          </c:marker>
          <c:cat>
            <c:strRef>
              <c:f>统计!$L$4:$L$29</c:f>
              <c:strCache>
                <c:ptCount val="26"/>
                <c:pt idx="0">
                  <c:v>2017/06/16</c:v>
                </c:pt>
                <c:pt idx="1">
                  <c:v>2017/07/04</c:v>
                </c:pt>
                <c:pt idx="2">
                  <c:v>2017/08/08</c:v>
                </c:pt>
                <c:pt idx="3">
                  <c:v>2017/09/04</c:v>
                </c:pt>
                <c:pt idx="4">
                  <c:v>2017/10/09</c:v>
                </c:pt>
                <c:pt idx="5">
                  <c:v>2017/11/02</c:v>
                </c:pt>
                <c:pt idx="6">
                  <c:v>2017/12/04</c:v>
                </c:pt>
                <c:pt idx="7">
                  <c:v>2018/01/03</c:v>
                </c:pt>
                <c:pt idx="8">
                  <c:v>2018/02/02</c:v>
                </c:pt>
                <c:pt idx="9">
                  <c:v>2018/03/02</c:v>
                </c:pt>
                <c:pt idx="10">
                  <c:v>2018/04/03</c:v>
                </c:pt>
                <c:pt idx="11">
                  <c:v>2018/05/04</c:v>
                </c:pt>
                <c:pt idx="12">
                  <c:v>2018/05/11</c:v>
                </c:pt>
                <c:pt idx="13">
                  <c:v>2018/05/18</c:v>
                </c:pt>
                <c:pt idx="14">
                  <c:v>2018/05/24</c:v>
                </c:pt>
                <c:pt idx="15">
                  <c:v>2018/05/25</c:v>
                </c:pt>
                <c:pt idx="16">
                  <c:v>2018/05/29</c:v>
                </c:pt>
                <c:pt idx="17">
                  <c:v>2018/05/30</c:v>
                </c:pt>
                <c:pt idx="18">
                  <c:v>2018/05/31</c:v>
                </c:pt>
                <c:pt idx="19">
                  <c:v>2018/06/01</c:v>
                </c:pt>
                <c:pt idx="20">
                  <c:v>2018/06/04</c:v>
                </c:pt>
                <c:pt idx="21">
                  <c:v>2018/06/05</c:v>
                </c:pt>
                <c:pt idx="22">
                  <c:v>2018/06/06</c:v>
                </c:pt>
                <c:pt idx="23">
                  <c:v>2018/06/07</c:v>
                </c:pt>
                <c:pt idx="24">
                  <c:v>2018/06/08</c:v>
                </c:pt>
                <c:pt idx="25">
                  <c:v>2018/06/11</c:v>
                </c:pt>
              </c:strCache>
            </c:strRef>
          </c:cat>
          <c:val>
            <c:numRef>
              <c:f>统计!$M$4:$M$29</c:f>
              <c:numCache>
                <c:formatCode>0.00_ </c:formatCode>
                <c:ptCount val="26"/>
                <c:pt idx="0">
                  <c:v>9.99</c:v>
                </c:pt>
                <c:pt idx="1">
                  <c:v>9.7100000000000009</c:v>
                </c:pt>
                <c:pt idx="2">
                  <c:v>9.44</c:v>
                </c:pt>
                <c:pt idx="3">
                  <c:v>9.25</c:v>
                </c:pt>
                <c:pt idx="4">
                  <c:v>9.2100000000000009</c:v>
                </c:pt>
                <c:pt idx="5">
                  <c:v>9.2200000000000006</c:v>
                </c:pt>
                <c:pt idx="6">
                  <c:v>9.14</c:v>
                </c:pt>
                <c:pt idx="7">
                  <c:v>9.84</c:v>
                </c:pt>
                <c:pt idx="8">
                  <c:v>8.9700000000000006</c:v>
                </c:pt>
                <c:pt idx="9">
                  <c:v>10</c:v>
                </c:pt>
                <c:pt idx="10">
                  <c:v>10.99</c:v>
                </c:pt>
                <c:pt idx="11">
                  <c:v>11.28</c:v>
                </c:pt>
                <c:pt idx="12">
                  <c:v>11.04</c:v>
                </c:pt>
                <c:pt idx="13">
                  <c:v>11.15</c:v>
                </c:pt>
                <c:pt idx="14">
                  <c:v>11.17</c:v>
                </c:pt>
                <c:pt idx="15">
                  <c:v>11.23</c:v>
                </c:pt>
                <c:pt idx="16">
                  <c:v>11.34</c:v>
                </c:pt>
                <c:pt idx="17">
                  <c:v>11.37</c:v>
                </c:pt>
                <c:pt idx="18">
                  <c:v>11.59</c:v>
                </c:pt>
                <c:pt idx="19">
                  <c:v>11.4</c:v>
                </c:pt>
                <c:pt idx="20">
                  <c:v>11.45</c:v>
                </c:pt>
                <c:pt idx="21">
                  <c:v>11.31</c:v>
                </c:pt>
                <c:pt idx="22">
                  <c:v>11.32</c:v>
                </c:pt>
                <c:pt idx="23">
                  <c:v>11.37</c:v>
                </c:pt>
                <c:pt idx="24">
                  <c:v>11.37</c:v>
                </c:pt>
                <c:pt idx="25">
                  <c:v>11.53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86848"/>
        <c:axId val="100288384"/>
      </c:lineChart>
      <c:lineChart>
        <c:grouping val="standard"/>
        <c:varyColors val="0"/>
        <c:ser>
          <c:idx val="1"/>
          <c:order val="1"/>
          <c:tx>
            <c:strRef>
              <c:f>统计!$N$1:$N$3</c:f>
              <c:strCache>
                <c:ptCount val="1"/>
                <c:pt idx="0">
                  <c:v>中证红利 - 净值</c:v>
                </c:pt>
              </c:strCache>
            </c:strRef>
          </c:tx>
          <c:marker>
            <c:symbol val="square"/>
            <c:size val="3"/>
          </c:marker>
          <c:cat>
            <c:strRef>
              <c:f>统计!$L$4:$L$29</c:f>
              <c:strCache>
                <c:ptCount val="26"/>
                <c:pt idx="0">
                  <c:v>2017/06/16</c:v>
                </c:pt>
                <c:pt idx="1">
                  <c:v>2017/07/04</c:v>
                </c:pt>
                <c:pt idx="2">
                  <c:v>2017/08/08</c:v>
                </c:pt>
                <c:pt idx="3">
                  <c:v>2017/09/04</c:v>
                </c:pt>
                <c:pt idx="4">
                  <c:v>2017/10/09</c:v>
                </c:pt>
                <c:pt idx="5">
                  <c:v>2017/11/02</c:v>
                </c:pt>
                <c:pt idx="6">
                  <c:v>2017/12/04</c:v>
                </c:pt>
                <c:pt idx="7">
                  <c:v>2018/01/03</c:v>
                </c:pt>
                <c:pt idx="8">
                  <c:v>2018/02/02</c:v>
                </c:pt>
                <c:pt idx="9">
                  <c:v>2018/03/02</c:v>
                </c:pt>
                <c:pt idx="10">
                  <c:v>2018/04/03</c:v>
                </c:pt>
                <c:pt idx="11">
                  <c:v>2018/05/04</c:v>
                </c:pt>
                <c:pt idx="12">
                  <c:v>2018/05/11</c:v>
                </c:pt>
                <c:pt idx="13">
                  <c:v>2018/05/18</c:v>
                </c:pt>
                <c:pt idx="14">
                  <c:v>2018/05/24</c:v>
                </c:pt>
                <c:pt idx="15">
                  <c:v>2018/05/25</c:v>
                </c:pt>
                <c:pt idx="16">
                  <c:v>2018/05/29</c:v>
                </c:pt>
                <c:pt idx="17">
                  <c:v>2018/05/30</c:v>
                </c:pt>
                <c:pt idx="18">
                  <c:v>2018/05/31</c:v>
                </c:pt>
                <c:pt idx="19">
                  <c:v>2018/06/01</c:v>
                </c:pt>
                <c:pt idx="20">
                  <c:v>2018/06/04</c:v>
                </c:pt>
                <c:pt idx="21">
                  <c:v>2018/06/05</c:v>
                </c:pt>
                <c:pt idx="22">
                  <c:v>2018/06/06</c:v>
                </c:pt>
                <c:pt idx="23">
                  <c:v>2018/06/07</c:v>
                </c:pt>
                <c:pt idx="24">
                  <c:v>2018/06/08</c:v>
                </c:pt>
                <c:pt idx="25">
                  <c:v>2018/06/11</c:v>
                </c:pt>
              </c:strCache>
            </c:strRef>
          </c:cat>
          <c:val>
            <c:numRef>
              <c:f>统计!$N$4:$N$29</c:f>
              <c:numCache>
                <c:formatCode>0.0000_ </c:formatCode>
                <c:ptCount val="26"/>
                <c:pt idx="0">
                  <c:v>1.1830000000000001</c:v>
                </c:pt>
                <c:pt idx="1">
                  <c:v>1.224</c:v>
                </c:pt>
                <c:pt idx="2">
                  <c:v>1.26</c:v>
                </c:pt>
                <c:pt idx="3">
                  <c:v>1.2829999999999999</c:v>
                </c:pt>
                <c:pt idx="4">
                  <c:v>1.304</c:v>
                </c:pt>
                <c:pt idx="5">
                  <c:v>1.321</c:v>
                </c:pt>
                <c:pt idx="6">
                  <c:v>1.3149999999999999</c:v>
                </c:pt>
                <c:pt idx="7">
                  <c:v>1.349</c:v>
                </c:pt>
                <c:pt idx="8">
                  <c:v>1.2190000000000001</c:v>
                </c:pt>
                <c:pt idx="9">
                  <c:v>1.157</c:v>
                </c:pt>
                <c:pt idx="10">
                  <c:v>1.1080000000000001</c:v>
                </c:pt>
                <c:pt idx="11">
                  <c:v>1.103</c:v>
                </c:pt>
                <c:pt idx="12">
                  <c:v>1.1240000000000001</c:v>
                </c:pt>
                <c:pt idx="13">
                  <c:v>1.1339999999999999</c:v>
                </c:pt>
                <c:pt idx="14">
                  <c:v>1.117</c:v>
                </c:pt>
                <c:pt idx="15">
                  <c:v>1.115</c:v>
                </c:pt>
                <c:pt idx="16">
                  <c:v>1.1140000000000001</c:v>
                </c:pt>
                <c:pt idx="17">
                  <c:v>1.0960000000000001</c:v>
                </c:pt>
                <c:pt idx="18">
                  <c:v>1.1160000000000001</c:v>
                </c:pt>
                <c:pt idx="19">
                  <c:v>1.1080000000000001</c:v>
                </c:pt>
                <c:pt idx="20">
                  <c:v>1.117</c:v>
                </c:pt>
                <c:pt idx="21">
                  <c:v>1.123</c:v>
                </c:pt>
                <c:pt idx="22">
                  <c:v>1.1220000000000001</c:v>
                </c:pt>
                <c:pt idx="23">
                  <c:v>1.1220000000000001</c:v>
                </c:pt>
                <c:pt idx="24">
                  <c:v>1.107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统计!$O$1:$O$3</c:f>
              <c:strCache>
                <c:ptCount val="1"/>
                <c:pt idx="0">
                  <c:v>中证红利 - 额度比率</c:v>
                </c:pt>
              </c:strCache>
            </c:strRef>
          </c:tx>
          <c:marker>
            <c:symbol val="triangle"/>
            <c:size val="3"/>
          </c:marker>
          <c:cat>
            <c:strRef>
              <c:f>统计!$L$4:$L$29</c:f>
              <c:strCache>
                <c:ptCount val="26"/>
                <c:pt idx="0">
                  <c:v>2017/06/16</c:v>
                </c:pt>
                <c:pt idx="1">
                  <c:v>2017/07/04</c:v>
                </c:pt>
                <c:pt idx="2">
                  <c:v>2017/08/08</c:v>
                </c:pt>
                <c:pt idx="3">
                  <c:v>2017/09/04</c:v>
                </c:pt>
                <c:pt idx="4">
                  <c:v>2017/10/09</c:v>
                </c:pt>
                <c:pt idx="5">
                  <c:v>2017/11/02</c:v>
                </c:pt>
                <c:pt idx="6">
                  <c:v>2017/12/04</c:v>
                </c:pt>
                <c:pt idx="7">
                  <c:v>2018/01/03</c:v>
                </c:pt>
                <c:pt idx="8">
                  <c:v>2018/02/02</c:v>
                </c:pt>
                <c:pt idx="9">
                  <c:v>2018/03/02</c:v>
                </c:pt>
                <c:pt idx="10">
                  <c:v>2018/04/03</c:v>
                </c:pt>
                <c:pt idx="11">
                  <c:v>2018/05/04</c:v>
                </c:pt>
                <c:pt idx="12">
                  <c:v>2018/05/11</c:v>
                </c:pt>
                <c:pt idx="13">
                  <c:v>2018/05/18</c:v>
                </c:pt>
                <c:pt idx="14">
                  <c:v>2018/05/24</c:v>
                </c:pt>
                <c:pt idx="15">
                  <c:v>2018/05/25</c:v>
                </c:pt>
                <c:pt idx="16">
                  <c:v>2018/05/29</c:v>
                </c:pt>
                <c:pt idx="17">
                  <c:v>2018/05/30</c:v>
                </c:pt>
                <c:pt idx="18">
                  <c:v>2018/05/31</c:v>
                </c:pt>
                <c:pt idx="19">
                  <c:v>2018/06/01</c:v>
                </c:pt>
                <c:pt idx="20">
                  <c:v>2018/06/04</c:v>
                </c:pt>
                <c:pt idx="21">
                  <c:v>2018/06/05</c:v>
                </c:pt>
                <c:pt idx="22">
                  <c:v>2018/06/06</c:v>
                </c:pt>
                <c:pt idx="23">
                  <c:v>2018/06/07</c:v>
                </c:pt>
                <c:pt idx="24">
                  <c:v>2018/06/08</c:v>
                </c:pt>
                <c:pt idx="25">
                  <c:v>2018/06/11</c:v>
                </c:pt>
              </c:strCache>
            </c:strRef>
          </c:cat>
          <c:val>
            <c:numRef>
              <c:f>统计!$O$4:$O$29</c:f>
              <c:numCache>
                <c:formatCode>0.00_ </c:formatCode>
                <c:ptCount val="26"/>
                <c:pt idx="0">
                  <c:v>0.99800100000000003</c:v>
                </c:pt>
                <c:pt idx="1">
                  <c:v>0.94284100000000015</c:v>
                </c:pt>
                <c:pt idx="2">
                  <c:v>0.89113599999999993</c:v>
                </c:pt>
                <c:pt idx="3">
                  <c:v>0.85562500000000008</c:v>
                </c:pt>
                <c:pt idx="4">
                  <c:v>0.84824100000000002</c:v>
                </c:pt>
                <c:pt idx="5">
                  <c:v>0.85008400000000006</c:v>
                </c:pt>
                <c:pt idx="6">
                  <c:v>0.83539600000000003</c:v>
                </c:pt>
                <c:pt idx="7">
                  <c:v>0.96825600000000001</c:v>
                </c:pt>
                <c:pt idx="8">
                  <c:v>0.80460900000000002</c:v>
                </c:pt>
                <c:pt idx="9">
                  <c:v>1</c:v>
                </c:pt>
                <c:pt idx="10">
                  <c:v>1.2078009999999999</c:v>
                </c:pt>
                <c:pt idx="11">
                  <c:v>1.2723839999999997</c:v>
                </c:pt>
                <c:pt idx="12">
                  <c:v>1.2188159999999997</c:v>
                </c:pt>
                <c:pt idx="13">
                  <c:v>1.243225</c:v>
                </c:pt>
                <c:pt idx="14">
                  <c:v>1.247689</c:v>
                </c:pt>
                <c:pt idx="15">
                  <c:v>1.2611289999999999</c:v>
                </c:pt>
                <c:pt idx="16">
                  <c:v>1.2859559999999999</c:v>
                </c:pt>
                <c:pt idx="17">
                  <c:v>1.2927690000000001</c:v>
                </c:pt>
                <c:pt idx="18">
                  <c:v>1.3432810000000002</c:v>
                </c:pt>
                <c:pt idx="19">
                  <c:v>1.2996000000000003</c:v>
                </c:pt>
                <c:pt idx="20">
                  <c:v>1.3110250000000001</c:v>
                </c:pt>
                <c:pt idx="21">
                  <c:v>1.279161</c:v>
                </c:pt>
                <c:pt idx="22">
                  <c:v>1.2814240000000003</c:v>
                </c:pt>
                <c:pt idx="23">
                  <c:v>1.2927690000000001</c:v>
                </c:pt>
                <c:pt idx="24">
                  <c:v>1.2927690000000001</c:v>
                </c:pt>
                <c:pt idx="25">
                  <c:v>1.3294090000000001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99904"/>
        <c:axId val="100289920"/>
      </c:lineChart>
      <c:catAx>
        <c:axId val="100286848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ajorGridlines>
        <c:numFmt formatCode="m/d/yyyy" sourceLinked="0"/>
        <c:majorTickMark val="out"/>
        <c:minorTickMark val="none"/>
        <c:tickLblPos val="nextTo"/>
        <c:crossAx val="100288384"/>
        <c:crosses val="autoZero"/>
        <c:auto val="1"/>
        <c:lblAlgn val="ctr"/>
        <c:lblOffset val="100"/>
        <c:noMultiLvlLbl val="0"/>
      </c:catAx>
      <c:valAx>
        <c:axId val="10028838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ajorGridlines>
        <c:numFmt formatCode="0.00_ " sourceLinked="1"/>
        <c:majorTickMark val="out"/>
        <c:minorTickMark val="none"/>
        <c:tickLblPos val="nextTo"/>
        <c:crossAx val="100286848"/>
        <c:crosses val="autoZero"/>
        <c:crossBetween val="midCat"/>
      </c:valAx>
      <c:valAx>
        <c:axId val="100289920"/>
        <c:scaling>
          <c:orientation val="minMax"/>
          <c:max val="2.6"/>
          <c:min val="0.9"/>
        </c:scaling>
        <c:delete val="0"/>
        <c:axPos val="r"/>
        <c:numFmt formatCode="0.0000_ " sourceLinked="1"/>
        <c:majorTickMark val="out"/>
        <c:minorTickMark val="none"/>
        <c:tickLblPos val="nextTo"/>
        <c:crossAx val="100299904"/>
        <c:crosses val="max"/>
        <c:crossBetween val="between"/>
      </c:valAx>
      <c:catAx>
        <c:axId val="100299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0028992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5817030534018497"/>
          <c:y val="0.83257629495176799"/>
          <c:w val="0.66494747963523526"/>
          <c:h val="9.0307872007193618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142876</xdr:rowOff>
    </xdr:from>
    <xdr:to>
      <xdr:col>16</xdr:col>
      <xdr:colOff>466725</xdr:colOff>
      <xdr:row>31</xdr:row>
      <xdr:rowOff>142876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YuanXing" refreshedDate="43262.926288773146" createdVersion="4" refreshedVersion="4" minRefreshableVersion="3" recordCount="10">
  <cacheSource type="worksheet">
    <worksheetSource ref="A1:G11" sheet="老计划"/>
  </cacheSource>
  <cacheFields count="8">
    <cacheField name="基金" numFmtId="0">
      <sharedItems/>
    </cacheField>
    <cacheField name="类型" numFmtId="0">
      <sharedItems containsBlank="1" count="12">
        <s v="大盘6/中小盘4"/>
        <s v="大盘"/>
        <s v="均衡"/>
        <s v="中小盘"/>
        <s v="混合"/>
        <s v="泸港深"/>
        <m u="1"/>
        <s v="消费行业" u="1"/>
        <s v="主动型" u="1"/>
        <s v="中盘(150只)" u="1"/>
        <s v="中盘" u="1"/>
        <s v="环保医疗" u="1"/>
      </sharedItems>
    </cacheField>
    <cacheField name="估值状态" numFmtId="0">
      <sharedItems containsBlank="1" count="4">
        <s v="正常估值"/>
        <s v="低估值"/>
        <s v="主动"/>
        <m u="1"/>
      </sharedItems>
    </cacheField>
    <cacheField name="计划" numFmtId="0">
      <sharedItems/>
    </cacheField>
    <cacheField name="周投金额" numFmtId="0">
      <sharedItems containsNonDate="0" containsString="0" containsBlank="1"/>
    </cacheField>
    <cacheField name="年投估算" numFmtId="0">
      <sharedItems containsSemiMixedTypes="0" containsString="0" containsNumber="1" containsInteger="1" minValue="0" maxValue="0"/>
    </cacheField>
    <cacheField name="备注" numFmtId="0">
      <sharedItems containsBlank="1"/>
    </cacheField>
    <cacheField name="比例" numFmtId="0" formula="周投金额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uanXing" refreshedDate="43262.926388425927" createdVersion="4" refreshedVersion="4" minRefreshableVersion="3" recordCount="268">
  <cacheSource type="worksheet">
    <worksheetSource ref="A1:W2165" sheet="记录"/>
  </cacheSource>
  <cacheFields count="23">
    <cacheField name="指数代码" numFmtId="49">
      <sharedItems containsBlank="1"/>
    </cacheField>
    <cacheField name="指数名称" numFmtId="49">
      <sharedItems containsBlank="1" count="15">
        <s v="50AH优选"/>
        <s v="红利机会"/>
        <s v="基本面50"/>
        <s v="中证红利"/>
        <s v="嘉实优化红利"/>
        <s v="中证养老"/>
        <s v="中证消费"/>
        <s v="中证500增强"/>
        <s v="中证500低波动"/>
        <s v="嘉实泸港深股票"/>
        <s v="基本面60"/>
        <s v="泸深300价值"/>
        <s v="景顺长城300增强"/>
        <s v="国泰金龙"/>
        <m/>
      </sharedItems>
    </cacheField>
    <cacheField name="参考指标" numFmtId="49">
      <sharedItems containsBlank="1"/>
    </cacheField>
    <cacheField name="低估阈值" numFmtId="0">
      <sharedItems containsString="0" containsBlank="1" containsNumber="1" containsInteger="1" minValue="10" maxValue="33"/>
    </cacheField>
    <cacheField name="高估阈值" numFmtId="0">
      <sharedItems containsBlank="1" containsMixedTypes="1" containsNumber="1" containsInteger="1" minValue="25" maxValue="40"/>
    </cacheField>
    <cacheField name="场内基金" numFmtId="49">
      <sharedItems containsBlank="1"/>
    </cacheField>
    <cacheField name="场外基金" numFmtId="49">
      <sharedItems containsBlank="1"/>
    </cacheField>
    <cacheField name="定投基数" numFmtId="0">
      <sharedItems containsNonDate="0" containsString="0" containsBlank="1"/>
    </cacheField>
    <cacheField name="定投幂" numFmtId="0">
      <sharedItems containsString="0" containsBlank="1" containsNumber="1" containsInteger="1" minValue="2" maxValue="2"/>
    </cacheField>
    <cacheField name="首投指标" numFmtId="0">
      <sharedItems containsString="0" containsBlank="1" containsNumber="1" containsInteger="1" minValue="10" maxValue="31"/>
    </cacheField>
    <cacheField name="指标日期" numFmtId="180">
      <sharedItems containsNonDate="0" containsDate="1" containsString="0" containsBlank="1" minDate="2017-06-15T00:00:00" maxDate="2018-06-09T00:00:00"/>
    </cacheField>
    <cacheField name="EP" numFmtId="179">
      <sharedItems containsString="0" containsBlank="1" containsNumber="1" minValue="8.01" maxValue="11.88"/>
    </cacheField>
    <cacheField name="PE" numFmtId="179">
      <sharedItems containsString="0" containsBlank="1" containsNumber="1" minValue="8.42" maxValue="34.549999999999997"/>
    </cacheField>
    <cacheField name="PB" numFmtId="179">
      <sharedItems containsString="0" containsBlank="1" containsNumber="1" minValue="1.01" maxValue="5.69"/>
    </cacheField>
    <cacheField name="股息" numFmtId="179">
      <sharedItems containsString="0" containsBlank="1" containsNumber="1" minValue="0.91" maxValue="3.82"/>
    </cacheField>
    <cacheField name="ROE" numFmtId="179">
      <sharedItems containsString="0" containsBlank="1" containsNumber="1" minValue="7.37" maxValue="17.09"/>
    </cacheField>
    <cacheField name="前日指数指标" numFmtId="176">
      <sharedItems containsString="0" containsBlank="1" containsNumber="1" minValue="8.01" maxValue="34.549999999999997"/>
    </cacheField>
    <cacheField name="定投比率" numFmtId="176">
      <sharedItems containsString="0" containsBlank="1" containsNumber="1" minValue="0" maxValue="1.9930795847750868"/>
    </cacheField>
    <cacheField name="定投额" numFmtId="177">
      <sharedItems containsString="0" containsBlank="1" containsNumber="1" containsInteger="1" minValue="0" maxValue="0"/>
    </cacheField>
    <cacheField name="实投" numFmtId="177">
      <sharedItems containsNonDate="0" containsString="0" containsBlank="1"/>
    </cacheField>
    <cacheField name="差额" numFmtId="178">
      <sharedItems containsString="0" containsBlank="1" containsNumber="1" containsInteger="1" minValue="0" maxValue="0"/>
    </cacheField>
    <cacheField name="定投日期" numFmtId="180">
      <sharedItems containsNonDate="0" containsDate="1" containsString="0" containsBlank="1" minDate="2017-06-16T00:00:00" maxDate="2018-06-12T00:00:00" count="28">
        <d v="2017-06-16T00:00:00"/>
        <d v="2017-07-04T00:00:00"/>
        <d v="2017-08-08T00:00:00"/>
        <d v="2017-09-04T00:00:00"/>
        <d v="2017-10-09T00:00:00"/>
        <d v="2017-11-02T00:00:00"/>
        <d v="2017-12-04T00:00:00"/>
        <d v="2018-01-03T00:00:00"/>
        <d v="2018-02-02T00:00:00"/>
        <d v="2018-03-02T00:00:00"/>
        <d v="2018-04-03T00:00:00"/>
        <d v="2018-05-04T00:00:00"/>
        <d v="2018-05-11T00:00:00"/>
        <d v="2018-05-18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m/>
      </sharedItems>
    </cacheField>
    <cacheField name="基金净值" numFmtId="181">
      <sharedItems containsString="0" containsBlank="1" containsNumber="1" minValue="0.66020000000000001" maxValue="2.5165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富国中证红利指数增强(100032)"/>
    <x v="0"/>
    <x v="0"/>
    <s v="持有"/>
    <m/>
    <n v="0"/>
    <m/>
  </r>
  <r>
    <s v="嘉实基本面50指数(160716)"/>
    <x v="1"/>
    <x v="0"/>
    <s v="持有"/>
    <m/>
    <n v="0"/>
    <m/>
  </r>
  <r>
    <s v="景顺长城泸深300增强(000311)"/>
    <x v="1"/>
    <x v="0"/>
    <s v="持有"/>
    <m/>
    <n v="0"/>
    <m/>
  </r>
  <r>
    <s v="华宝兴业标普中国A股红利机会(501029)"/>
    <x v="2"/>
    <x v="1"/>
    <s v="定投/周"/>
    <m/>
    <n v="0"/>
    <m/>
  </r>
  <r>
    <s v="景顺长城中证500行业中性低波动(003318)"/>
    <x v="3"/>
    <x v="1"/>
    <s v="定投/周"/>
    <m/>
    <n v="0"/>
    <m/>
  </r>
  <r>
    <s v="建信中证500指数增强(000478)"/>
    <x v="3"/>
    <x v="1"/>
    <s v="定投/周"/>
    <m/>
    <n v="0"/>
    <m/>
  </r>
  <r>
    <s v="建信深证基本面60ETF联接(530015)"/>
    <x v="1"/>
    <x v="1"/>
    <s v="定投/周"/>
    <m/>
    <n v="0"/>
    <m/>
  </r>
  <r>
    <s v="申万菱泸深300价值(310398)"/>
    <x v="1"/>
    <x v="1"/>
    <s v="定投/周"/>
    <m/>
    <n v="0"/>
    <m/>
  </r>
  <r>
    <s v="国泰金龙行业混合(020003)"/>
    <x v="4"/>
    <x v="2"/>
    <s v="定投/周"/>
    <m/>
    <n v="0"/>
    <s v="暂时"/>
  </r>
  <r>
    <s v="嘉实泸港深精选股票(001878)"/>
    <x v="5"/>
    <x v="2"/>
    <s v="定投/周"/>
    <m/>
    <n v="0"/>
    <s v="暂时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8">
  <r>
    <s v="000170"/>
    <x v="0"/>
    <s v="盈利收益率"/>
    <n v="10"/>
    <s v="国债利率*2"/>
    <s v="501050"/>
    <s v="501050"/>
    <m/>
    <n v="2"/>
    <n v="10"/>
    <d v="2017-06-15T00:00:00"/>
    <n v="11.88"/>
    <n v="8.42"/>
    <n v="1.06"/>
    <n v="3.22"/>
    <n v="12.59"/>
    <n v="11.88"/>
    <n v="1.4113440000000004"/>
    <n v="0"/>
    <m/>
    <n v="0"/>
    <x v="0"/>
    <n v="1.0429999999999999"/>
  </r>
  <r>
    <s v="CSPSADRP"/>
    <x v="1"/>
    <s v="市盈率"/>
    <n v="15"/>
    <n v="25"/>
    <s v="501029"/>
    <s v="501029"/>
    <m/>
    <n v="2"/>
    <n v="15"/>
    <d v="2017-06-15T00:00:00"/>
    <m/>
    <n v="13.27"/>
    <n v="1.73"/>
    <n v="3.7"/>
    <n v="13.04"/>
    <n v="13.27"/>
    <n v="1.2777346502897051"/>
    <n v="0"/>
    <m/>
    <n v="0"/>
    <x v="0"/>
    <n v="1.0294000000000001"/>
  </r>
  <r>
    <s v="000925"/>
    <x v="2"/>
    <s v="盈利收益率"/>
    <n v="10"/>
    <s v="国债利率*2"/>
    <s v="*"/>
    <s v="160716"/>
    <m/>
    <n v="2"/>
    <n v="10"/>
    <d v="2017-06-15T00:00:00"/>
    <n v="10.06"/>
    <n v="9.94"/>
    <n v="1.1499999999999999"/>
    <n v="3.02"/>
    <n v="11.57"/>
    <n v="10.06"/>
    <n v="1.0120359999999999"/>
    <n v="0"/>
    <m/>
    <n v="0"/>
    <x v="0"/>
    <n v="1.3323"/>
  </r>
  <r>
    <s v="399922"/>
    <x v="3"/>
    <s v="盈利收益率"/>
    <n v="10"/>
    <s v="国债利率*2"/>
    <s v="*"/>
    <s v="100032"/>
    <m/>
    <n v="2"/>
    <n v="10"/>
    <d v="2017-06-15T00:00:00"/>
    <n v="9.99"/>
    <n v="10.01"/>
    <n v="1.1599999999999999"/>
    <n v="3.19"/>
    <n v="11.59"/>
    <n v="9.99"/>
    <n v="0.99800100000000003"/>
    <n v="0"/>
    <m/>
    <n v="0"/>
    <x v="0"/>
    <n v="1.1830000000000001"/>
  </r>
  <r>
    <s v="399922"/>
    <x v="4"/>
    <s v="盈利收益率"/>
    <n v="10"/>
    <s v="国债利率*2"/>
    <s v="*"/>
    <s v="070032"/>
    <m/>
    <n v="2"/>
    <n v="10"/>
    <d v="2017-06-15T00:00:00"/>
    <n v="9.99"/>
    <n v="10.01"/>
    <n v="1.1599999999999999"/>
    <n v="3.19"/>
    <n v="11.59"/>
    <n v="9.99"/>
    <n v="0.99800100000000003"/>
    <n v="0"/>
    <m/>
    <n v="0"/>
    <x v="0"/>
    <n v="1.161"/>
  </r>
  <r>
    <s v="399812"/>
    <x v="5"/>
    <s v="市盈率"/>
    <n v="24"/>
    <n v="33"/>
    <s v="*"/>
    <s v="000968"/>
    <m/>
    <n v="2"/>
    <n v="24"/>
    <d v="2017-06-15T00:00:00"/>
    <m/>
    <n v="25.24"/>
    <n v="2.91"/>
    <m/>
    <n v="11.53"/>
    <n v="25.24"/>
    <n v="0.90415686116922567"/>
    <n v="0"/>
    <m/>
    <n v="0"/>
    <x v="0"/>
    <n v="1.0289999999999999"/>
  </r>
  <r>
    <s v="000932"/>
    <x v="6"/>
    <s v="市盈率"/>
    <n v="23"/>
    <n v="35"/>
    <s v="159928"/>
    <s v="000248"/>
    <m/>
    <n v="2"/>
    <n v="23"/>
    <d v="2017-06-15T00:00:00"/>
    <m/>
    <n v="27.71"/>
    <n v="4.1399999999999997"/>
    <m/>
    <n v="14.94"/>
    <n v="27.71"/>
    <n v="0.68894193495789047"/>
    <n v="0"/>
    <m/>
    <n v="0"/>
    <x v="0"/>
    <n v="1.1597"/>
  </r>
  <r>
    <s v="000170"/>
    <x v="0"/>
    <s v="盈利收益率"/>
    <n v="10"/>
    <s v="国债利率*2"/>
    <s v="501050"/>
    <s v="501050"/>
    <m/>
    <n v="2"/>
    <n v="10"/>
    <d v="2017-07-03T00:00:00"/>
    <n v="11.51"/>
    <n v="8.69"/>
    <n v="1.07"/>
    <n v="3.13"/>
    <n v="12.31"/>
    <n v="11.51"/>
    <n v="1.3248010000000001"/>
    <n v="0"/>
    <m/>
    <n v="0"/>
    <x v="1"/>
    <n v="1.0640000000000001"/>
  </r>
  <r>
    <s v="CSPSADRP"/>
    <x v="1"/>
    <s v="市盈率"/>
    <n v="15"/>
    <n v="25"/>
    <s v="501029"/>
    <s v="501029"/>
    <m/>
    <n v="2"/>
    <n v="15"/>
    <d v="2017-07-03T00:00:00"/>
    <m/>
    <n v="13.6"/>
    <n v="1.75"/>
    <n v="3.37"/>
    <n v="12.87"/>
    <n v="13.6"/>
    <n v="1.2164792387543255"/>
    <n v="0"/>
    <m/>
    <n v="0"/>
    <x v="1"/>
    <n v="1.056"/>
  </r>
  <r>
    <s v="399905"/>
    <x v="7"/>
    <s v="市盈率"/>
    <n v="33"/>
    <n v="40"/>
    <s v="161017"/>
    <s v="000478"/>
    <m/>
    <n v="2"/>
    <n v="31"/>
    <d v="2017-07-03T00:00:00"/>
    <m/>
    <n v="31.08"/>
    <n v="2.56"/>
    <m/>
    <n v="8.24"/>
    <n v="31.08"/>
    <n v="0.99485862034124595"/>
    <n v="0"/>
    <m/>
    <n v="0"/>
    <x v="1"/>
    <n v="2.2904"/>
  </r>
  <r>
    <s v="000925"/>
    <x v="2"/>
    <s v="盈利收益率"/>
    <n v="10"/>
    <s v="国债利率*2"/>
    <s v="*"/>
    <s v="160716"/>
    <m/>
    <n v="2"/>
    <n v="10"/>
    <d v="2017-07-03T00:00:00"/>
    <n v="9.8000000000000007"/>
    <n v="10.199999999999999"/>
    <n v="1.18"/>
    <n v="2.95"/>
    <n v="11.57"/>
    <n v="9.8000000000000007"/>
    <n v="0.96040000000000014"/>
    <n v="0"/>
    <m/>
    <n v="0"/>
    <x v="1"/>
    <n v="1.3786"/>
  </r>
  <r>
    <s v="399922"/>
    <x v="3"/>
    <s v="盈利收益率"/>
    <n v="10"/>
    <s v="国债利率*2"/>
    <s v="*"/>
    <s v="100032"/>
    <m/>
    <n v="2"/>
    <n v="10"/>
    <d v="2017-07-03T00:00:00"/>
    <n v="9.7100000000000009"/>
    <n v="10.3"/>
    <n v="1.19"/>
    <n v="3.05"/>
    <n v="11.55"/>
    <n v="9.7100000000000009"/>
    <n v="0.94284100000000015"/>
    <n v="0"/>
    <m/>
    <n v="0"/>
    <x v="1"/>
    <n v="1.224"/>
  </r>
  <r>
    <s v="399922"/>
    <x v="4"/>
    <s v="盈利收益率"/>
    <n v="10"/>
    <s v="国债利率*2"/>
    <s v="*"/>
    <s v="070032"/>
    <m/>
    <n v="2"/>
    <n v="10"/>
    <d v="2017-07-03T00:00:00"/>
    <n v="9.7100000000000009"/>
    <n v="10.3"/>
    <n v="1.19"/>
    <n v="3.05"/>
    <n v="11.55"/>
    <n v="9.7100000000000009"/>
    <n v="0.94284100000000015"/>
    <n v="0"/>
    <m/>
    <n v="0"/>
    <x v="1"/>
    <n v="1.1919999999999999"/>
  </r>
  <r>
    <s v="399812"/>
    <x v="5"/>
    <s v="市盈率"/>
    <n v="24"/>
    <n v="33"/>
    <s v="*"/>
    <s v="000968"/>
    <m/>
    <n v="2"/>
    <n v="24"/>
    <d v="2017-07-03T00:00:00"/>
    <m/>
    <n v="25.71"/>
    <n v="2.99"/>
    <m/>
    <n v="11.63"/>
    <n v="25.71"/>
    <n v="0.87140155409020914"/>
    <n v="0"/>
    <m/>
    <n v="0"/>
    <x v="1"/>
    <n v="1.0431999999999999"/>
  </r>
  <r>
    <s v="000932"/>
    <x v="6"/>
    <s v="市盈率"/>
    <n v="23"/>
    <n v="35"/>
    <s v="159928"/>
    <s v="000248"/>
    <m/>
    <n v="2"/>
    <n v="23"/>
    <d v="2017-07-03T00:00:00"/>
    <m/>
    <n v="28.27"/>
    <n v="4.22"/>
    <m/>
    <n v="14.93"/>
    <n v="28.27"/>
    <n v="0.66191779231271963"/>
    <n v="0"/>
    <m/>
    <n v="0"/>
    <x v="1"/>
    <n v="1.1850000000000001"/>
  </r>
  <r>
    <s v="CSPSADRP"/>
    <x v="1"/>
    <s v="市盈率"/>
    <n v="15"/>
    <n v="25"/>
    <s v="501029"/>
    <s v="501029"/>
    <m/>
    <n v="2"/>
    <n v="15"/>
    <d v="2017-08-07T00:00:00"/>
    <m/>
    <n v="13.53"/>
    <n v="1.75"/>
    <n v="3.31"/>
    <n v="12.93"/>
    <n v="13.53"/>
    <n v="1.2290991686373223"/>
    <n v="0"/>
    <m/>
    <n v="0"/>
    <x v="2"/>
    <n v="1.0734999999999999"/>
  </r>
  <r>
    <s v="000170"/>
    <x v="0"/>
    <s v="盈利收益率"/>
    <n v="10"/>
    <s v="国债利率*2"/>
    <s v="501050"/>
    <s v="501050"/>
    <m/>
    <n v="2"/>
    <n v="10"/>
    <d v="2017-08-07T00:00:00"/>
    <n v="10.99"/>
    <n v="9.1"/>
    <n v="1.1200000000000001"/>
    <n v="3.23"/>
    <n v="12.25"/>
    <n v="10.99"/>
    <n v="1.2078009999999999"/>
    <n v="0"/>
    <m/>
    <n v="0"/>
    <x v="2"/>
    <n v="1.123"/>
  </r>
  <r>
    <s v="399905"/>
    <x v="7"/>
    <s v="市盈率"/>
    <n v="33"/>
    <n v="40"/>
    <s v="161017"/>
    <s v="000478"/>
    <m/>
    <n v="2"/>
    <n v="31"/>
    <d v="2017-08-07T00:00:00"/>
    <m/>
    <n v="31.12"/>
    <n v="2.57"/>
    <m/>
    <n v="8.26"/>
    <n v="31.12"/>
    <n v="0.99230278679099404"/>
    <n v="0"/>
    <m/>
    <n v="0"/>
    <x v="2"/>
    <n v="2.3748"/>
  </r>
  <r>
    <s v="399812"/>
    <x v="5"/>
    <s v="市盈率"/>
    <n v="24"/>
    <n v="33"/>
    <s v="*"/>
    <s v="000968"/>
    <m/>
    <n v="2"/>
    <n v="24"/>
    <d v="2017-08-07T00:00:00"/>
    <m/>
    <n v="24.8"/>
    <n v="2.87"/>
    <m/>
    <n v="11.57"/>
    <n v="24.8"/>
    <n v="0.93652445369406856"/>
    <n v="0"/>
    <m/>
    <n v="0"/>
    <x v="2"/>
    <n v="1.0226"/>
  </r>
  <r>
    <s v="399922"/>
    <x v="3"/>
    <s v="盈利收益率"/>
    <n v="10"/>
    <s v="国债利率*2"/>
    <s v="*"/>
    <s v="100032"/>
    <m/>
    <n v="2"/>
    <n v="10"/>
    <d v="2017-08-07T00:00:00"/>
    <n v="9.44"/>
    <n v="10.59"/>
    <n v="1.23"/>
    <n v="3.37"/>
    <n v="11.61"/>
    <n v="9.44"/>
    <n v="0.89113599999999993"/>
    <n v="0"/>
    <m/>
    <n v="0"/>
    <x v="2"/>
    <n v="1.26"/>
  </r>
  <r>
    <s v="399922"/>
    <x v="4"/>
    <s v="盈利收益率"/>
    <n v="10"/>
    <s v="国债利率*2"/>
    <s v="*"/>
    <s v="070032"/>
    <m/>
    <n v="2"/>
    <n v="10"/>
    <d v="2017-08-07T00:00:00"/>
    <n v="9.44"/>
    <n v="10.59"/>
    <n v="1.23"/>
    <n v="3.37"/>
    <n v="11.61"/>
    <n v="9.44"/>
    <n v="0.89113599999999993"/>
    <n v="0"/>
    <m/>
    <n v="0"/>
    <x v="2"/>
    <n v="1.236"/>
  </r>
  <r>
    <s v="000925"/>
    <x v="2"/>
    <s v="盈利收益率"/>
    <n v="10"/>
    <s v="国债利率*2"/>
    <s v="*"/>
    <s v="160716"/>
    <m/>
    <n v="2"/>
    <n v="10"/>
    <d v="2017-08-07T00:00:00"/>
    <n v="9.41"/>
    <n v="10.63"/>
    <n v="1.23"/>
    <n v="3.09"/>
    <n v="11.57"/>
    <n v="9.41"/>
    <n v="0.88548100000000007"/>
    <n v="0"/>
    <m/>
    <n v="0"/>
    <x v="2"/>
    <n v="1.4497"/>
  </r>
  <r>
    <s v="000932"/>
    <x v="6"/>
    <s v="市盈率"/>
    <n v="23"/>
    <n v="35"/>
    <s v="159928"/>
    <s v="000248"/>
    <m/>
    <n v="2"/>
    <n v="23"/>
    <d v="2017-08-07T00:00:00"/>
    <m/>
    <n v="28.48"/>
    <n v="4.3499999999999996"/>
    <m/>
    <n v="15.27"/>
    <n v="28.48"/>
    <n v="0.65219235260699393"/>
    <n v="0"/>
    <m/>
    <n v="0"/>
    <x v="2"/>
    <n v="1.2391000000000001"/>
  </r>
  <r>
    <s v="CSPSADRP"/>
    <x v="1"/>
    <s v="市盈率"/>
    <n v="15"/>
    <n v="25"/>
    <s v="501029"/>
    <s v="501029"/>
    <m/>
    <n v="2"/>
    <n v="15"/>
    <d v="2017-09-01T00:00:00"/>
    <m/>
    <n v="13.52"/>
    <n v="1.77"/>
    <n v="3.23"/>
    <n v="13.09"/>
    <n v="13.52"/>
    <n v="1.2309180350828053"/>
    <n v="0"/>
    <m/>
    <n v="0"/>
    <x v="3"/>
    <n v="1.0858000000000001"/>
  </r>
  <r>
    <s v="000170"/>
    <x v="0"/>
    <s v="盈利收益率"/>
    <n v="10"/>
    <s v="国债利率*2"/>
    <s v="501050"/>
    <s v="501050"/>
    <m/>
    <n v="2"/>
    <n v="10"/>
    <d v="2017-09-01T00:00:00"/>
    <n v="10.92"/>
    <n v="9.16"/>
    <n v="1.1499999999999999"/>
    <n v="3.16"/>
    <n v="12.55"/>
    <n v="10.92"/>
    <n v="1.1924640000000002"/>
    <n v="0"/>
    <m/>
    <n v="0"/>
    <x v="3"/>
    <n v="1.133"/>
  </r>
  <r>
    <s v="399905"/>
    <x v="7"/>
    <s v="市盈率"/>
    <n v="33"/>
    <n v="40"/>
    <s v="161017"/>
    <s v="000478"/>
    <m/>
    <n v="2"/>
    <n v="31"/>
    <d v="2017-09-01T00:00:00"/>
    <m/>
    <n v="32.229999999999997"/>
    <n v="2.79"/>
    <m/>
    <n v="8.66"/>
    <n v="32.229999999999997"/>
    <n v="0.92513002601434835"/>
    <n v="0"/>
    <m/>
    <n v="0"/>
    <x v="3"/>
    <n v="2.4756999999999998"/>
  </r>
  <r>
    <s v="000925"/>
    <x v="2"/>
    <s v="盈利收益率"/>
    <n v="10"/>
    <s v="国债利率*2"/>
    <s v="*"/>
    <s v="160716"/>
    <m/>
    <n v="2"/>
    <n v="10"/>
    <d v="2017-09-01T00:00:00"/>
    <n v="9.43"/>
    <n v="10.61"/>
    <n v="1.26"/>
    <n v="3.1"/>
    <n v="11.88"/>
    <n v="9.43"/>
    <n v="0.88924899999999996"/>
    <n v="0"/>
    <m/>
    <n v="0"/>
    <x v="3"/>
    <n v="1.4829000000000001"/>
  </r>
  <r>
    <s v="399812"/>
    <x v="5"/>
    <s v="市盈率"/>
    <n v="24"/>
    <n v="33"/>
    <s v="*"/>
    <s v="000968"/>
    <m/>
    <n v="2"/>
    <n v="24"/>
    <d v="2017-09-01T00:00:00"/>
    <m/>
    <n v="25.66"/>
    <n v="2.97"/>
    <m/>
    <n v="11.57"/>
    <n v="25.66"/>
    <n v="0.87480081575176061"/>
    <n v="0"/>
    <m/>
    <n v="0"/>
    <x v="3"/>
    <n v="1.0488999999999999"/>
  </r>
  <r>
    <s v="399922"/>
    <x v="3"/>
    <s v="盈利收益率"/>
    <n v="10"/>
    <s v="国债利率*2"/>
    <s v="*"/>
    <s v="100032"/>
    <m/>
    <n v="2"/>
    <n v="10"/>
    <d v="2017-09-01T00:00:00"/>
    <n v="9.25"/>
    <n v="10.81"/>
    <n v="1.28"/>
    <n v="3.33"/>
    <n v="11.84"/>
    <n v="9.25"/>
    <n v="0.85562500000000008"/>
    <n v="0"/>
    <m/>
    <n v="0"/>
    <x v="3"/>
    <n v="1.2829999999999999"/>
  </r>
  <r>
    <s v="399922"/>
    <x v="4"/>
    <s v="盈利收益率"/>
    <n v="10"/>
    <s v="国债利率*2"/>
    <s v="*"/>
    <s v="070032"/>
    <m/>
    <n v="2"/>
    <n v="10"/>
    <d v="2017-09-01T00:00:00"/>
    <n v="9.25"/>
    <n v="10.81"/>
    <n v="1.28"/>
    <n v="3.33"/>
    <n v="11.84"/>
    <n v="9.25"/>
    <n v="0.85562500000000008"/>
    <n v="0"/>
    <m/>
    <n v="0"/>
    <x v="3"/>
    <n v="1.3029999999999999"/>
  </r>
  <r>
    <s v="000932"/>
    <x v="6"/>
    <s v="市盈率"/>
    <n v="23"/>
    <n v="35"/>
    <s v="159928"/>
    <s v="000248"/>
    <m/>
    <n v="2"/>
    <n v="23"/>
    <d v="2017-09-01T00:00:00"/>
    <m/>
    <n v="28.94"/>
    <n v="4.58"/>
    <m/>
    <n v="15.83"/>
    <n v="28.94"/>
    <n v="0.63162399244630241"/>
    <n v="0"/>
    <m/>
    <n v="0"/>
    <x v="3"/>
    <n v="1.2634000000000001"/>
  </r>
  <r>
    <s v="000170"/>
    <x v="0"/>
    <s v="盈利收益率"/>
    <n v="10"/>
    <s v="国债利率*2"/>
    <s v="501050"/>
    <s v="501050"/>
    <m/>
    <n v="2"/>
    <n v="10"/>
    <d v="2017-10-08T00:00:00"/>
    <n v="11.01"/>
    <n v="9.08"/>
    <n v="1.1499999999999999"/>
    <n v="3.2"/>
    <n v="12.61"/>
    <n v="11.01"/>
    <n v="1.2122009999999999"/>
    <n v="0"/>
    <m/>
    <n v="0"/>
    <x v="4"/>
    <n v="1.149"/>
  </r>
  <r>
    <s v="CSPSADRP"/>
    <x v="1"/>
    <s v="市盈率"/>
    <n v="15"/>
    <n v="25"/>
    <s v="501029"/>
    <s v="501029"/>
    <m/>
    <n v="2"/>
    <n v="15"/>
    <d v="2017-10-08T00:00:00"/>
    <m/>
    <n v="13.7"/>
    <n v="1.81"/>
    <n v="3.18"/>
    <n v="13.21"/>
    <n v="13.7"/>
    <n v="1.1987852309659546"/>
    <n v="0"/>
    <m/>
    <n v="0"/>
    <x v="4"/>
    <n v="1.1065"/>
  </r>
  <r>
    <s v="003318"/>
    <x v="8"/>
    <s v="市盈率"/>
    <n v="33"/>
    <n v="40"/>
    <s v="*"/>
    <s v="003318"/>
    <m/>
    <n v="2"/>
    <n v="31"/>
    <d v="2017-10-08T00:00:00"/>
    <m/>
    <n v="28.46"/>
    <n v="2.17"/>
    <m/>
    <n v="7.62"/>
    <n v="28.46"/>
    <n v="1.186461352472111"/>
    <n v="0"/>
    <m/>
    <n v="0"/>
    <x v="4"/>
    <n v="1.0900000000000001"/>
  </r>
  <r>
    <s v="399905"/>
    <x v="7"/>
    <s v="市盈率"/>
    <n v="33"/>
    <n v="40"/>
    <s v="161017"/>
    <s v="000478"/>
    <m/>
    <n v="2"/>
    <n v="31"/>
    <d v="2017-10-08T00:00:00"/>
    <m/>
    <n v="32.31"/>
    <n v="2.81"/>
    <m/>
    <n v="8.6999999999999993"/>
    <n v="32.31"/>
    <n v="0.92055442857086733"/>
    <n v="0"/>
    <m/>
    <n v="0"/>
    <x v="4"/>
    <n v="2.5165000000000002"/>
  </r>
  <r>
    <s v="000925"/>
    <x v="2"/>
    <s v="盈利收益率"/>
    <n v="10"/>
    <s v="国债利率*2"/>
    <s v="*"/>
    <s v="160716"/>
    <m/>
    <n v="2"/>
    <n v="10"/>
    <d v="2017-10-08T00:00:00"/>
    <n v="9.44"/>
    <n v="10.59"/>
    <n v="1.26"/>
    <n v="3.11"/>
    <n v="11.9"/>
    <n v="9.44"/>
    <n v="0.89113599999999993"/>
    <n v="0"/>
    <m/>
    <n v="0"/>
    <x v="4"/>
    <n v="1.4772000000000001"/>
  </r>
  <r>
    <s v="399812"/>
    <x v="5"/>
    <s v="市盈率"/>
    <n v="24"/>
    <n v="33"/>
    <s v="*"/>
    <s v="000968"/>
    <m/>
    <n v="2"/>
    <n v="24"/>
    <d v="2017-10-08T00:00:00"/>
    <m/>
    <n v="25.96"/>
    <n v="3"/>
    <m/>
    <n v="11.56"/>
    <n v="25.96"/>
    <n v="0.854698825501364"/>
    <n v="0"/>
    <m/>
    <n v="0"/>
    <x v="4"/>
    <n v="1.0658000000000001"/>
  </r>
  <r>
    <s v="399922"/>
    <x v="3"/>
    <s v="盈利收益率"/>
    <n v="10"/>
    <s v="国债利率*2"/>
    <s v="*"/>
    <s v="100032"/>
    <m/>
    <n v="2"/>
    <n v="10"/>
    <d v="2017-10-08T00:00:00"/>
    <n v="9.2100000000000009"/>
    <n v="10.86"/>
    <n v="1.28"/>
    <n v="3.35"/>
    <n v="11.79"/>
    <n v="9.2100000000000009"/>
    <n v="0.84824100000000002"/>
    <n v="0"/>
    <m/>
    <n v="0"/>
    <x v="4"/>
    <n v="1.304"/>
  </r>
  <r>
    <s v="399922"/>
    <x v="4"/>
    <s v="盈利收益率"/>
    <n v="10"/>
    <s v="国债利率*2"/>
    <s v="*"/>
    <s v="070032"/>
    <m/>
    <n v="2"/>
    <n v="10"/>
    <d v="2017-10-08T00:00:00"/>
    <n v="9.2100000000000009"/>
    <n v="10.86"/>
    <n v="1.28"/>
    <n v="3.35"/>
    <n v="11.79"/>
    <n v="9.2100000000000009"/>
    <n v="0.84824100000000002"/>
    <n v="0"/>
    <m/>
    <n v="0"/>
    <x v="4"/>
    <n v="1.335"/>
  </r>
  <r>
    <s v="000932"/>
    <x v="6"/>
    <s v="市盈率"/>
    <n v="23"/>
    <n v="35"/>
    <s v="159928"/>
    <s v="000248"/>
    <m/>
    <n v="2"/>
    <n v="23"/>
    <d v="2017-10-08T00:00:00"/>
    <m/>
    <n v="30.52"/>
    <n v="4.83"/>
    <m/>
    <n v="15.83"/>
    <n v="30.52"/>
    <n v="0.5679192811709316"/>
    <n v="0"/>
    <m/>
    <n v="0"/>
    <x v="4"/>
    <n v="1.3623000000000001"/>
  </r>
  <r>
    <s v="003318"/>
    <x v="8"/>
    <s v="市盈率"/>
    <n v="33"/>
    <n v="40"/>
    <s v="*"/>
    <s v="003318"/>
    <m/>
    <n v="2"/>
    <n v="31"/>
    <d v="2017-11-01T00:00:00"/>
    <m/>
    <n v="25.99"/>
    <n v="2.09"/>
    <m/>
    <n v="8.0399999999999991"/>
    <n v="25.99"/>
    <n v="1.4226918009871794"/>
    <n v="0"/>
    <m/>
    <n v="0"/>
    <x v="5"/>
    <n v="1.0581"/>
  </r>
  <r>
    <s v="CSPSADRP"/>
    <x v="1"/>
    <s v="市盈率"/>
    <n v="15"/>
    <n v="25"/>
    <s v="501029"/>
    <s v="501029"/>
    <m/>
    <n v="2"/>
    <n v="15"/>
    <d v="2017-11-01T00:00:00"/>
    <m/>
    <n v="13.73"/>
    <n v="1.8"/>
    <n v="3.17"/>
    <n v="13.11"/>
    <n v="13.73"/>
    <n v="1.1935522714891127"/>
    <n v="0"/>
    <m/>
    <n v="0"/>
    <x v="5"/>
    <n v="1.0967"/>
  </r>
  <r>
    <s v="000170"/>
    <x v="0"/>
    <s v="盈利收益率"/>
    <n v="10"/>
    <s v="国债利率*2"/>
    <s v="501050"/>
    <s v="501050"/>
    <m/>
    <n v="2"/>
    <n v="10"/>
    <d v="2017-11-01T00:00:00"/>
    <n v="10.55"/>
    <n v="9.48"/>
    <n v="1.1399999999999999"/>
    <n v="3.13"/>
    <n v="11.97"/>
    <n v="10.55"/>
    <n v="1.1130250000000004"/>
    <n v="0"/>
    <m/>
    <n v="0"/>
    <x v="5"/>
    <n v="1.18"/>
  </r>
  <r>
    <s v="399905"/>
    <x v="7"/>
    <s v="市盈率"/>
    <n v="33"/>
    <n v="40"/>
    <s v="161017"/>
    <s v="000478"/>
    <m/>
    <n v="2"/>
    <n v="31"/>
    <d v="2017-11-01T00:00:00"/>
    <m/>
    <n v="32.159999999999997"/>
    <n v="2.8"/>
    <m/>
    <n v="8.7100000000000009"/>
    <n v="32.159999999999997"/>
    <n v="0.92916171629415145"/>
    <n v="0"/>
    <m/>
    <n v="0"/>
    <x v="5"/>
    <n v="2.3473999999999999"/>
  </r>
  <r>
    <s v="000925"/>
    <x v="2"/>
    <s v="盈利收益率"/>
    <n v="10"/>
    <s v="国债利率*2"/>
    <s v="*"/>
    <s v="160716"/>
    <m/>
    <n v="2"/>
    <n v="10"/>
    <d v="2017-11-01T00:00:00"/>
    <n v="9.31"/>
    <n v="10.74"/>
    <n v="1.27"/>
    <n v="2.98"/>
    <n v="11.82"/>
    <n v="9.31"/>
    <n v="0.86676100000000011"/>
    <n v="0"/>
    <m/>
    <n v="0"/>
    <x v="5"/>
    <n v="1.5245"/>
  </r>
  <r>
    <s v="399922"/>
    <x v="3"/>
    <s v="盈利收益率"/>
    <n v="10"/>
    <s v="国债利率*2"/>
    <s v="*"/>
    <s v="100032"/>
    <m/>
    <n v="2"/>
    <n v="10"/>
    <d v="2017-11-01T00:00:00"/>
    <n v="9.2200000000000006"/>
    <n v="10.85"/>
    <n v="1.28"/>
    <n v="3.27"/>
    <n v="11.8"/>
    <n v="9.2200000000000006"/>
    <n v="0.85008400000000006"/>
    <n v="0"/>
    <m/>
    <n v="0"/>
    <x v="5"/>
    <n v="1.321"/>
  </r>
  <r>
    <s v="399922"/>
    <x v="4"/>
    <s v="盈利收益率"/>
    <n v="10"/>
    <s v="国债利率*2"/>
    <s v="*"/>
    <s v="070032"/>
    <m/>
    <n v="2"/>
    <n v="10"/>
    <d v="2017-11-01T00:00:00"/>
    <n v="9.2200000000000006"/>
    <n v="10.85"/>
    <n v="1.28"/>
    <n v="3.27"/>
    <n v="11.8"/>
    <n v="9.2200000000000006"/>
    <n v="0.85008400000000006"/>
    <n v="0"/>
    <m/>
    <n v="0"/>
    <x v="5"/>
    <n v="1.444"/>
  </r>
  <r>
    <s v="399812"/>
    <x v="5"/>
    <s v="市盈率"/>
    <n v="24"/>
    <n v="33"/>
    <s v="*"/>
    <s v="000968"/>
    <m/>
    <n v="2"/>
    <n v="24"/>
    <d v="2017-11-01T00:00:00"/>
    <m/>
    <n v="27"/>
    <n v="3.14"/>
    <m/>
    <n v="11.63"/>
    <n v="27"/>
    <n v="0.79012345679012341"/>
    <n v="0"/>
    <m/>
    <n v="0"/>
    <x v="5"/>
    <n v="1.0946"/>
  </r>
  <r>
    <s v="000932"/>
    <x v="6"/>
    <s v="市盈率"/>
    <n v="23"/>
    <n v="35"/>
    <s v="159928"/>
    <s v="000248"/>
    <m/>
    <n v="2"/>
    <n v="23"/>
    <d v="2017-11-01T00:00:00"/>
    <m/>
    <n v="30.98"/>
    <n v="5.13"/>
    <m/>
    <n v="16.559999999999999"/>
    <n v="30.98"/>
    <n v="0.55117923181660755"/>
    <n v="0"/>
    <m/>
    <n v="0"/>
    <x v="5"/>
    <n v="1.4670000000000001"/>
  </r>
  <r>
    <s v="003318"/>
    <x v="8"/>
    <s v="市盈率"/>
    <n v="33"/>
    <n v="40"/>
    <s v="*"/>
    <s v="003318"/>
    <m/>
    <n v="2"/>
    <n v="31"/>
    <d v="2017-12-01T00:00:00"/>
    <m/>
    <n v="25.19"/>
    <n v="2.0299999999999998"/>
    <m/>
    <n v="8.0399999999999991"/>
    <n v="25.19"/>
    <n v="1.5144922408669894"/>
    <n v="0"/>
    <m/>
    <n v="0"/>
    <x v="6"/>
    <n v="1.0334000000000001"/>
  </r>
  <r>
    <s v="CSPSADRP"/>
    <x v="1"/>
    <s v="市盈率"/>
    <n v="15"/>
    <n v="25"/>
    <s v="501029"/>
    <s v="501029"/>
    <m/>
    <n v="2"/>
    <n v="15"/>
    <d v="2017-12-01T00:00:00"/>
    <m/>
    <n v="13.86"/>
    <n v="1.86"/>
    <n v="3.17"/>
    <n v="13.42"/>
    <n v="13.86"/>
    <n v="1.1712674050336387"/>
    <n v="0"/>
    <m/>
    <n v="0"/>
    <x v="6"/>
    <n v="1.0806"/>
  </r>
  <r>
    <s v="000170"/>
    <x v="0"/>
    <s v="盈利收益率"/>
    <n v="10"/>
    <s v="国债利率*2"/>
    <s v="501050"/>
    <s v="501050"/>
    <m/>
    <n v="2"/>
    <n v="10"/>
    <d v="2017-12-01T00:00:00"/>
    <n v="10.55"/>
    <n v="9.48"/>
    <n v="1.0900000000000001"/>
    <n v="3.35"/>
    <n v="11.46"/>
    <n v="10.55"/>
    <n v="1.1130250000000004"/>
    <n v="0"/>
    <m/>
    <n v="0"/>
    <x v="6"/>
    <n v="1.1910000000000001"/>
  </r>
  <r>
    <s v="399905"/>
    <x v="7"/>
    <s v="市盈率"/>
    <n v="33"/>
    <n v="40"/>
    <s v="161017"/>
    <s v="000478"/>
    <m/>
    <n v="2"/>
    <n v="31"/>
    <d v="2017-12-01T00:00:00"/>
    <m/>
    <n v="30.34"/>
    <n v="2.64"/>
    <m/>
    <n v="8.7100000000000009"/>
    <n v="30.34"/>
    <n v="1.0439801346115158"/>
    <n v="0"/>
    <m/>
    <n v="0"/>
    <x v="6"/>
    <n v="2.3584999999999998"/>
  </r>
  <r>
    <s v="000925"/>
    <x v="2"/>
    <s v="盈利收益率"/>
    <n v="10"/>
    <s v="国债利率*2"/>
    <s v="*"/>
    <s v="160716"/>
    <m/>
    <n v="2"/>
    <n v="10"/>
    <d v="2017-12-01T00:00:00"/>
    <n v="9.52"/>
    <n v="10.81"/>
    <n v="1.28"/>
    <n v="2.96"/>
    <n v="11.86"/>
    <n v="9.52"/>
    <n v="0.90630399999999989"/>
    <n v="0"/>
    <m/>
    <n v="0"/>
    <x v="6"/>
    <n v="1.5591999999999999"/>
  </r>
  <r>
    <s v="399922"/>
    <x v="3"/>
    <s v="盈利收益率"/>
    <n v="10"/>
    <s v="国债利率*2"/>
    <s v="*"/>
    <s v="100032"/>
    <m/>
    <n v="2"/>
    <n v="10"/>
    <d v="2017-12-01T00:00:00"/>
    <n v="9.14"/>
    <n v="10.94"/>
    <n v="1.3"/>
    <n v="3.32"/>
    <n v="11.88"/>
    <n v="9.14"/>
    <n v="0.83539600000000003"/>
    <n v="0"/>
    <m/>
    <n v="0"/>
    <x v="6"/>
    <n v="1.3149999999999999"/>
  </r>
  <r>
    <s v="399922"/>
    <x v="4"/>
    <s v="盈利收益率"/>
    <n v="10"/>
    <s v="国债利率*2"/>
    <s v="*"/>
    <s v="070032"/>
    <m/>
    <n v="2"/>
    <n v="10"/>
    <d v="2017-12-01T00:00:00"/>
    <n v="9.14"/>
    <n v="10.94"/>
    <n v="1.3"/>
    <n v="3.32"/>
    <n v="11.88"/>
    <n v="9.14"/>
    <n v="0.83539600000000003"/>
    <n v="0"/>
    <m/>
    <n v="0"/>
    <x v="6"/>
    <n v="1.44"/>
  </r>
  <r>
    <s v="399812"/>
    <x v="5"/>
    <s v="市盈率"/>
    <n v="24"/>
    <n v="33"/>
    <s v="*"/>
    <s v="000968"/>
    <m/>
    <n v="2"/>
    <n v="24"/>
    <d v="2017-12-01T00:00:00"/>
    <m/>
    <n v="26.45"/>
    <n v="3.36"/>
    <m/>
    <n v="12.7"/>
    <n v="26.45"/>
    <n v="0.82332467365396778"/>
    <n v="0"/>
    <m/>
    <n v="0"/>
    <x v="6"/>
    <n v="1.0607"/>
  </r>
  <r>
    <s v="000932"/>
    <x v="6"/>
    <s v="市盈率"/>
    <n v="23"/>
    <n v="35"/>
    <s v="159928"/>
    <s v="000248"/>
    <m/>
    <n v="2"/>
    <n v="23"/>
    <d v="2017-12-01T00:00:00"/>
    <m/>
    <n v="30.16"/>
    <n v="5"/>
    <m/>
    <n v="16.57"/>
    <n v="30.16"/>
    <n v="0.58155795087561302"/>
    <n v="0"/>
    <m/>
    <n v="0"/>
    <x v="6"/>
    <n v="1.4540999999999999"/>
  </r>
  <r>
    <s v="003318"/>
    <x v="8"/>
    <s v="市盈率"/>
    <n v="33"/>
    <n v="40"/>
    <s v="*"/>
    <s v="003318"/>
    <m/>
    <n v="2"/>
    <n v="31"/>
    <d v="2018-01-02T00:00:00"/>
    <m/>
    <n v="28.52"/>
    <n v="2.1"/>
    <m/>
    <n v="7.37"/>
    <n v="28.52"/>
    <n v="1.1814744801512287"/>
    <n v="0"/>
    <m/>
    <n v="0"/>
    <x v="7"/>
    <n v="1.0516000000000001"/>
  </r>
  <r>
    <s v="CSPSADRP"/>
    <x v="1"/>
    <s v="市盈率"/>
    <n v="15"/>
    <n v="25"/>
    <s v="501029"/>
    <s v="501029"/>
    <m/>
    <n v="2"/>
    <n v="15"/>
    <d v="2018-01-02T00:00:00"/>
    <m/>
    <n v="14.22"/>
    <n v="1.91"/>
    <n v="3.09"/>
    <n v="13.43"/>
    <n v="14.22"/>
    <n v="1.1127134184336556"/>
    <n v="0"/>
    <m/>
    <n v="0"/>
    <x v="7"/>
    <n v="1.1153"/>
  </r>
  <r>
    <s v="399905"/>
    <x v="7"/>
    <s v="市盈率"/>
    <n v="33"/>
    <n v="40"/>
    <s v="161017"/>
    <s v="000478"/>
    <m/>
    <n v="2"/>
    <n v="31"/>
    <d v="2018-01-02T00:00:00"/>
    <m/>
    <n v="30.15"/>
    <n v="2.56"/>
    <m/>
    <n v="8.49"/>
    <n v="30.15"/>
    <n v="1.0571795527613452"/>
    <n v="0"/>
    <m/>
    <n v="0"/>
    <x v="7"/>
    <n v="2.4116"/>
  </r>
  <r>
    <s v="000170"/>
    <x v="0"/>
    <s v="盈利收益率"/>
    <n v="10"/>
    <s v="国债利率*2"/>
    <s v="501050"/>
    <s v="501050"/>
    <m/>
    <n v="2"/>
    <n v="10"/>
    <d v="2018-01-02T00:00:00"/>
    <n v="10.16"/>
    <n v="9.85"/>
    <n v="1.1399999999999999"/>
    <n v="3.18"/>
    <n v="11.58"/>
    <n v="10.16"/>
    <n v="1.0322560000000001"/>
    <n v="0"/>
    <m/>
    <n v="0"/>
    <x v="7"/>
    <n v="1.228"/>
  </r>
  <r>
    <s v="-"/>
    <x v="9"/>
    <s v="盈利收益率"/>
    <n v="10"/>
    <s v="国债利率*2"/>
    <s v="501050"/>
    <s v="501050"/>
    <m/>
    <n v="2"/>
    <n v="10"/>
    <d v="2018-01-02T00:00:00"/>
    <m/>
    <m/>
    <m/>
    <m/>
    <m/>
    <m/>
    <n v="0"/>
    <n v="0"/>
    <m/>
    <n v="0"/>
    <x v="7"/>
    <n v="1.6707000000000001"/>
  </r>
  <r>
    <s v="399922"/>
    <x v="3"/>
    <s v="盈利收益率"/>
    <n v="10"/>
    <s v="国债利率*2"/>
    <s v="*"/>
    <s v="100032"/>
    <m/>
    <n v="2"/>
    <n v="10"/>
    <d v="2018-01-02T00:00:00"/>
    <n v="9.84"/>
    <n v="10.16"/>
    <n v="1.32"/>
    <n v="3.55"/>
    <n v="13.01"/>
    <n v="9.84"/>
    <n v="0.96825600000000001"/>
    <n v="0"/>
    <m/>
    <n v="0"/>
    <x v="7"/>
    <n v="1.349"/>
  </r>
  <r>
    <s v="399922"/>
    <x v="4"/>
    <s v="盈利收益率"/>
    <n v="10"/>
    <s v="国债利率*2"/>
    <s v="*"/>
    <s v="070032"/>
    <m/>
    <n v="2"/>
    <n v="10"/>
    <d v="2018-01-02T00:00:00"/>
    <n v="9.84"/>
    <n v="10.16"/>
    <n v="1.32"/>
    <n v="3.55"/>
    <n v="13.01"/>
    <n v="9.84"/>
    <n v="0.96825600000000001"/>
    <n v="0"/>
    <m/>
    <n v="0"/>
    <x v="7"/>
    <n v="1.5349999999999999"/>
  </r>
  <r>
    <s v="000925"/>
    <x v="2"/>
    <s v="盈利收益率"/>
    <n v="10"/>
    <s v="国债利率*2"/>
    <s v="*"/>
    <s v="160716"/>
    <m/>
    <n v="2"/>
    <n v="10"/>
    <d v="2018-01-02T00:00:00"/>
    <n v="8.92"/>
    <n v="11.21"/>
    <n v="1.33"/>
    <n v="2.85"/>
    <n v="11.86"/>
    <n v="8.92"/>
    <n v="0.79566400000000004"/>
    <n v="0"/>
    <m/>
    <n v="0"/>
    <x v="7"/>
    <n v="1.5814999999999999"/>
  </r>
  <r>
    <s v="399812"/>
    <x v="5"/>
    <s v="市盈率"/>
    <n v="24"/>
    <n v="33"/>
    <s v="*"/>
    <s v="000968"/>
    <m/>
    <n v="2"/>
    <n v="24"/>
    <d v="2018-01-02T00:00:00"/>
    <m/>
    <n v="27.26"/>
    <n v="3.53"/>
    <m/>
    <n v="12.95"/>
    <n v="27.26"/>
    <n v="0.77512327958965821"/>
    <n v="0"/>
    <m/>
    <n v="0"/>
    <x v="7"/>
    <n v="1.0938000000000001"/>
  </r>
  <r>
    <s v="000932"/>
    <x v="6"/>
    <s v="市盈率"/>
    <n v="23"/>
    <n v="35"/>
    <s v="159928"/>
    <s v="000248"/>
    <m/>
    <n v="2"/>
    <n v="23"/>
    <d v="2018-01-02T00:00:00"/>
    <m/>
    <n v="33.200000000000003"/>
    <n v="5.47"/>
    <m/>
    <n v="16.46"/>
    <n v="33.200000000000003"/>
    <n v="0.47993177529394682"/>
    <n v="0"/>
    <m/>
    <n v="0"/>
    <x v="7"/>
    <n v="1.5802"/>
  </r>
  <r>
    <s v="399701"/>
    <x v="10"/>
    <s v="市盈率"/>
    <n v="24"/>
    <n v="29"/>
    <s v="159916"/>
    <s v="530015"/>
    <m/>
    <n v="2"/>
    <n v="24"/>
    <d v="2018-02-01T00:00:00"/>
    <m/>
    <n v="21.04"/>
    <n v="2.61"/>
    <n v="1.68"/>
    <n v="12.42"/>
    <n v="21.04"/>
    <n v="1.3011609246916971"/>
    <n v="0"/>
    <m/>
    <n v="0"/>
    <x v="8"/>
    <n v="2.1255999999999999"/>
  </r>
  <r>
    <s v="003318"/>
    <x v="8"/>
    <s v="市盈率"/>
    <n v="33"/>
    <n v="40"/>
    <s v="*"/>
    <s v="003318"/>
    <m/>
    <n v="2"/>
    <n v="31"/>
    <d v="2018-02-01T00:00:00"/>
    <m/>
    <n v="27.19"/>
    <n v="2"/>
    <m/>
    <n v="7.37"/>
    <n v="27.19"/>
    <n v="1.299885120454443"/>
    <n v="0"/>
    <m/>
    <n v="0"/>
    <x v="8"/>
    <n v="0.99519999999999997"/>
  </r>
  <r>
    <s v="399905"/>
    <x v="7"/>
    <s v="市盈率"/>
    <n v="33"/>
    <n v="40"/>
    <s v="161017"/>
    <s v="000478"/>
    <m/>
    <n v="2"/>
    <n v="31"/>
    <d v="2018-02-01T00:00:00"/>
    <m/>
    <n v="28.73"/>
    <n v="2.44"/>
    <m/>
    <n v="8.49"/>
    <n v="28.73"/>
    <n v="1.1642657874622504"/>
    <n v="0"/>
    <m/>
    <n v="0"/>
    <x v="8"/>
    <n v="2.3134000000000001"/>
  </r>
  <r>
    <s v="399919"/>
    <x v="11"/>
    <s v="市盈率"/>
    <n v="13"/>
    <s v="17(市净率2)"/>
    <m/>
    <s v="310398"/>
    <m/>
    <n v="2"/>
    <n v="13"/>
    <d v="2018-02-01T00:00:00"/>
    <m/>
    <n v="12.08"/>
    <n v="1.44"/>
    <n v="2.64"/>
    <n v="11.93"/>
    <n v="12.08"/>
    <n v="1.1581180649971494"/>
    <n v="0"/>
    <m/>
    <n v="0"/>
    <x v="8"/>
    <n v="1.8097000000000001"/>
  </r>
  <r>
    <s v="CSPSADRP"/>
    <x v="1"/>
    <s v="市盈率"/>
    <n v="15"/>
    <n v="25"/>
    <s v="501029"/>
    <s v="501029"/>
    <m/>
    <n v="2"/>
    <n v="15"/>
    <d v="2018-02-01T00:00:00"/>
    <m/>
    <n v="14.45"/>
    <n v="1.94"/>
    <n v="3.18"/>
    <n v="13.43"/>
    <n v="14.45"/>
    <n v="1.0775733049173264"/>
    <n v="0"/>
    <m/>
    <n v="0"/>
    <x v="8"/>
    <n v="1.1359999999999999"/>
  </r>
  <r>
    <s v="000170"/>
    <x v="0"/>
    <s v="盈利收益率"/>
    <n v="10"/>
    <s v="国债利率*2"/>
    <s v="501050"/>
    <s v="501050"/>
    <m/>
    <n v="2"/>
    <n v="10"/>
    <d v="2018-02-01T00:00:00"/>
    <n v="9.4600000000000009"/>
    <n v="10.57"/>
    <n v="1.21"/>
    <n v="2.93"/>
    <n v="11.42"/>
    <n v="9.4600000000000009"/>
    <n v="0.89491600000000016"/>
    <n v="0"/>
    <m/>
    <n v="0"/>
    <x v="8"/>
    <n v="1.3140000000000001"/>
  </r>
  <r>
    <s v="399922"/>
    <x v="3"/>
    <s v="盈利收益率"/>
    <n v="10"/>
    <s v="国债利率*2"/>
    <s v="*"/>
    <s v="100032"/>
    <m/>
    <n v="2"/>
    <n v="10"/>
    <d v="2018-02-01T00:00:00"/>
    <n v="8.9700000000000006"/>
    <n v="11.15"/>
    <n v="1.34"/>
    <n v="3.14"/>
    <n v="11.97"/>
    <n v="8.9700000000000006"/>
    <n v="0.80460900000000002"/>
    <n v="0"/>
    <m/>
    <n v="0"/>
    <x v="8"/>
    <n v="1.2190000000000001"/>
  </r>
  <r>
    <s v="399922"/>
    <x v="4"/>
    <s v="盈利收益率"/>
    <n v="10"/>
    <s v="国债利率*2"/>
    <s v="*"/>
    <s v="070032"/>
    <m/>
    <n v="2"/>
    <n v="10"/>
    <d v="2018-02-01T00:00:00"/>
    <n v="8.9700000000000006"/>
    <n v="11.15"/>
    <n v="1.34"/>
    <n v="3.14"/>
    <n v="11.97"/>
    <n v="8.9700000000000006"/>
    <n v="0.80460900000000002"/>
    <n v="0"/>
    <m/>
    <n v="0"/>
    <x v="8"/>
    <n v="1.6240000000000001"/>
  </r>
  <r>
    <s v="399812"/>
    <x v="5"/>
    <s v="市盈率"/>
    <n v="24"/>
    <n v="33"/>
    <s v="*"/>
    <s v="000968"/>
    <m/>
    <n v="2"/>
    <n v="24"/>
    <d v="2018-02-01T00:00:00"/>
    <m/>
    <n v="27.18"/>
    <n v="3.53"/>
    <m/>
    <n v="12.97"/>
    <n v="27.18"/>
    <n v="0.77969289845961909"/>
    <n v="0"/>
    <m/>
    <n v="0"/>
    <x v="8"/>
    <n v="1.0686"/>
  </r>
  <r>
    <s v="000925"/>
    <x v="2"/>
    <s v="盈利收益率"/>
    <n v="10"/>
    <s v="国债利率*2"/>
    <s v="*"/>
    <s v="160716"/>
    <m/>
    <n v="2"/>
    <n v="10"/>
    <d v="2018-02-01T00:00:00"/>
    <n v="8.01"/>
    <n v="12.48"/>
    <n v="1.49"/>
    <n v="2.5499999999999998"/>
    <n v="11.92"/>
    <n v="8.01"/>
    <n v="0.64160099999999987"/>
    <n v="0"/>
    <m/>
    <n v="0"/>
    <x v="8"/>
    <n v="1.7319"/>
  </r>
  <r>
    <s v="000932"/>
    <x v="6"/>
    <s v="市盈率"/>
    <n v="23"/>
    <n v="35"/>
    <s v="159928"/>
    <s v="000248"/>
    <m/>
    <n v="2"/>
    <n v="23"/>
    <d v="2018-02-01T00:00:00"/>
    <m/>
    <n v="34.549999999999997"/>
    <n v="5.69"/>
    <m/>
    <n v="16.46"/>
    <n v="34.549999999999997"/>
    <n v="0.4431589948081705"/>
    <n v="0"/>
    <m/>
    <n v="0"/>
    <x v="8"/>
    <n v="1.6107"/>
  </r>
  <r>
    <s v="399701"/>
    <x v="10"/>
    <s v="市盈率"/>
    <n v="24"/>
    <n v="29"/>
    <s v="159916"/>
    <s v="530015"/>
    <m/>
    <n v="2"/>
    <n v="24"/>
    <d v="2018-03-01T00:00:00"/>
    <m/>
    <n v="19.579999999999998"/>
    <n v="2.5"/>
    <n v="1.76"/>
    <n v="12.78"/>
    <n v="19.579999999999998"/>
    <n v="1.5024398997956057"/>
    <n v="0"/>
    <m/>
    <n v="0"/>
    <x v="9"/>
    <n v="1.994"/>
  </r>
  <r>
    <s v="399919"/>
    <x v="11"/>
    <s v="市盈率"/>
    <n v="13"/>
    <s v="17(市净率2)"/>
    <m/>
    <s v="310398"/>
    <m/>
    <n v="2"/>
    <n v="13"/>
    <d v="2018-03-01T00:00:00"/>
    <m/>
    <n v="11.02"/>
    <n v="1.31"/>
    <n v="2.9"/>
    <n v="11.91"/>
    <n v="11.02"/>
    <n v="1.3916291448315385"/>
    <n v="0"/>
    <m/>
    <n v="0"/>
    <x v="9"/>
    <n v="1.6697"/>
  </r>
  <r>
    <s v="-"/>
    <x v="12"/>
    <s v="市盈率"/>
    <n v="13"/>
    <s v="17(市净率2)"/>
    <m/>
    <s v="310398"/>
    <m/>
    <n v="2"/>
    <n v="13"/>
    <d v="2018-03-01T00:00:00"/>
    <m/>
    <m/>
    <m/>
    <m/>
    <m/>
    <m/>
    <n v="0"/>
    <n v="0"/>
    <m/>
    <n v="0"/>
    <x v="9"/>
    <n v="2.1861999999999999"/>
  </r>
  <r>
    <s v="-"/>
    <x v="13"/>
    <m/>
    <m/>
    <m/>
    <m/>
    <m/>
    <m/>
    <m/>
    <m/>
    <d v="2018-03-01T00:00:00"/>
    <m/>
    <m/>
    <m/>
    <m/>
    <m/>
    <m/>
    <n v="0"/>
    <n v="0"/>
    <m/>
    <n v="0"/>
    <x v="9"/>
    <n v="0.66020000000000001"/>
  </r>
  <r>
    <s v="003318"/>
    <x v="8"/>
    <s v="市盈率"/>
    <n v="33"/>
    <n v="40"/>
    <s v="*"/>
    <s v="003318"/>
    <m/>
    <n v="2"/>
    <n v="31"/>
    <d v="2018-03-01T00:00:00"/>
    <m/>
    <n v="26.97"/>
    <n v="2.0099999999999998"/>
    <m/>
    <n v="7.47"/>
    <n v="26.97"/>
    <n v="1.3211784912141633"/>
    <n v="0"/>
    <m/>
    <n v="0"/>
    <x v="9"/>
    <n v="1.0018"/>
  </r>
  <r>
    <s v="399905"/>
    <x v="7"/>
    <s v="市盈率"/>
    <n v="33"/>
    <n v="40"/>
    <s v="161017"/>
    <s v="000478"/>
    <m/>
    <n v="2"/>
    <n v="31"/>
    <d v="2018-03-01T00:00:00"/>
    <m/>
    <n v="28.34"/>
    <n v="2.4700000000000002"/>
    <m/>
    <n v="8.73"/>
    <n v="28.34"/>
    <n v="1.1965302862857459"/>
    <n v="0"/>
    <m/>
    <n v="0"/>
    <x v="9"/>
    <n v="2.3405999999999998"/>
  </r>
  <r>
    <s v="CSPSADRP"/>
    <x v="1"/>
    <s v="市盈率"/>
    <n v="15"/>
    <n v="25"/>
    <s v="501029"/>
    <s v="501029"/>
    <m/>
    <n v="2"/>
    <n v="15"/>
    <d v="2018-03-01T00:00:00"/>
    <m/>
    <n v="13.96"/>
    <n v="1.89"/>
    <n v="3.31"/>
    <n v="13.54"/>
    <n v="13.96"/>
    <n v="1.1545471712054907"/>
    <n v="0"/>
    <m/>
    <n v="0"/>
    <x v="9"/>
    <n v="1.095"/>
  </r>
  <r>
    <s v="000170"/>
    <x v="0"/>
    <s v="盈利收益率"/>
    <n v="10"/>
    <s v="国债利率*2"/>
    <s v="501050"/>
    <s v="501050"/>
    <m/>
    <n v="2"/>
    <n v="10"/>
    <d v="2018-03-01T00:00:00"/>
    <n v="10.18"/>
    <n v="9.82"/>
    <n v="1.1200000000000001"/>
    <n v="3.15"/>
    <n v="11.42"/>
    <n v="10.18"/>
    <n v="1.036324"/>
    <n v="0"/>
    <m/>
    <n v="0"/>
    <x v="9"/>
    <n v="1.21"/>
  </r>
  <r>
    <s v="399922"/>
    <x v="3"/>
    <s v="盈利收益率"/>
    <n v="10"/>
    <s v="国债利率*2"/>
    <s v="*"/>
    <s v="100032"/>
    <m/>
    <n v="2"/>
    <n v="10"/>
    <d v="2018-03-01T00:00:00"/>
    <n v="10"/>
    <n v="10"/>
    <n v="1.21"/>
    <n v="3.44"/>
    <n v="12.12"/>
    <n v="10"/>
    <n v="1"/>
    <n v="0"/>
    <m/>
    <n v="0"/>
    <x v="9"/>
    <n v="1.157"/>
  </r>
  <r>
    <s v="399922"/>
    <x v="4"/>
    <s v="盈利收益率"/>
    <n v="10"/>
    <s v="国债利率*2"/>
    <s v="*"/>
    <s v="070032"/>
    <m/>
    <n v="2"/>
    <n v="10"/>
    <d v="2018-03-01T00:00:00"/>
    <n v="10"/>
    <n v="10"/>
    <n v="1.21"/>
    <n v="3.44"/>
    <n v="12.12"/>
    <n v="10"/>
    <n v="1"/>
    <n v="0"/>
    <m/>
    <n v="0"/>
    <x v="9"/>
    <n v="1.504"/>
  </r>
  <r>
    <s v="399812"/>
    <x v="5"/>
    <s v="市盈率"/>
    <n v="24"/>
    <n v="33"/>
    <s v="*"/>
    <s v="000968"/>
    <m/>
    <n v="2"/>
    <n v="24"/>
    <d v="2018-03-01T00:00:00"/>
    <m/>
    <n v="25.52"/>
    <n v="3.37"/>
    <m/>
    <n v="13.21"/>
    <n v="25.52"/>
    <n v="0.88442527097807611"/>
    <n v="0"/>
    <m/>
    <n v="0"/>
    <x v="9"/>
    <n v="1.0652999999999999"/>
  </r>
  <r>
    <s v="000925"/>
    <x v="2"/>
    <s v="盈利收益率"/>
    <n v="10"/>
    <s v="国债利率*2"/>
    <s v="*"/>
    <s v="160716"/>
    <m/>
    <n v="2"/>
    <n v="10"/>
    <d v="2018-03-01T00:00:00"/>
    <n v="8.82"/>
    <n v="11.33"/>
    <n v="1.35"/>
    <n v="2.81"/>
    <n v="11.92"/>
    <n v="8.82"/>
    <n v="0.77792400000000006"/>
    <n v="0"/>
    <m/>
    <n v="0"/>
    <x v="9"/>
    <n v="1.5817000000000001"/>
  </r>
  <r>
    <s v="000932"/>
    <x v="6"/>
    <s v="市盈率"/>
    <n v="23"/>
    <n v="35"/>
    <s v="159928"/>
    <s v="000248"/>
    <m/>
    <n v="2"/>
    <n v="23"/>
    <d v="2018-03-01T00:00:00"/>
    <m/>
    <n v="33.15"/>
    <n v="5.42"/>
    <m/>
    <n v="16.34"/>
    <n v="33.15"/>
    <n v="0.48138062511232593"/>
    <n v="0"/>
    <m/>
    <n v="0"/>
    <x v="9"/>
    <n v="1.5353000000000001"/>
  </r>
  <r>
    <s v="399701"/>
    <x v="10"/>
    <s v="市盈率"/>
    <n v="24"/>
    <n v="29"/>
    <s v="159916"/>
    <s v="530015"/>
    <m/>
    <n v="2"/>
    <n v="24"/>
    <d v="2018-04-02T00:00:00"/>
    <m/>
    <n v="18.25"/>
    <n v="2.31"/>
    <n v="1.86"/>
    <n v="12.67"/>
    <n v="18.25"/>
    <n v="1.7294051416776128"/>
    <n v="0"/>
    <m/>
    <n v="0"/>
    <x v="10"/>
    <n v="1.8937999999999999"/>
  </r>
  <r>
    <s v="399919"/>
    <x v="11"/>
    <s v="市盈率"/>
    <n v="13"/>
    <s v="17(市净率2)"/>
    <m/>
    <s v="310398"/>
    <m/>
    <n v="2"/>
    <n v="13"/>
    <d v="2018-04-02T00:00:00"/>
    <m/>
    <n v="9.99"/>
    <n v="1.19"/>
    <n v="3.14"/>
    <n v="11.88"/>
    <n v="9.99"/>
    <n v="1.6933850767684602"/>
    <n v="0"/>
    <m/>
    <n v="0"/>
    <x v="10"/>
    <n v="1.5731999999999999"/>
  </r>
  <r>
    <s v="003318"/>
    <x v="8"/>
    <s v="市盈率"/>
    <n v="33"/>
    <n v="40"/>
    <s v="*"/>
    <s v="003318"/>
    <m/>
    <n v="2"/>
    <n v="31"/>
    <d v="2018-04-02T00:00:00"/>
    <m/>
    <n v="25.33"/>
    <n v="1.99"/>
    <m/>
    <n v="7.86"/>
    <n v="25.33"/>
    <n v="1.4977971783122088"/>
    <n v="0"/>
    <m/>
    <n v="0"/>
    <x v="10"/>
    <n v="1.0053000000000001"/>
  </r>
  <r>
    <s v="399905"/>
    <x v="7"/>
    <s v="市盈率"/>
    <n v="33"/>
    <n v="40"/>
    <s v="161017"/>
    <s v="000478"/>
    <m/>
    <n v="2"/>
    <n v="31"/>
    <d v="2018-04-02T00:00:00"/>
    <m/>
    <n v="26.85"/>
    <n v="2.42"/>
    <m/>
    <n v="9.0299999999999994"/>
    <n v="26.85"/>
    <n v="1.3330142976533537"/>
    <n v="0"/>
    <m/>
    <n v="0"/>
    <x v="10"/>
    <n v="2.3010000000000002"/>
  </r>
  <r>
    <s v="CSPSADRP"/>
    <x v="1"/>
    <s v="市盈率"/>
    <n v="15"/>
    <n v="25"/>
    <s v="501029"/>
    <s v="501029"/>
    <m/>
    <n v="2"/>
    <n v="15"/>
    <d v="2018-04-02T00:00:00"/>
    <m/>
    <n v="13.34"/>
    <n v="1.79"/>
    <n v="3.44"/>
    <n v="13.42"/>
    <n v="13.34"/>
    <n v="1.2643603235863328"/>
    <n v="0"/>
    <m/>
    <n v="0"/>
    <x v="10"/>
    <n v="1.028"/>
  </r>
  <r>
    <s v="399922"/>
    <x v="3"/>
    <s v="盈利收益率"/>
    <n v="10"/>
    <s v="国债利率*2"/>
    <s v="*"/>
    <s v="100032"/>
    <m/>
    <n v="2"/>
    <n v="10"/>
    <d v="2018-04-02T00:00:00"/>
    <n v="10.99"/>
    <n v="9.1"/>
    <n v="1.0900000000000001"/>
    <n v="3.72"/>
    <n v="11.96"/>
    <n v="10.99"/>
    <n v="1.2078009999999999"/>
    <n v="0"/>
    <m/>
    <n v="0"/>
    <x v="10"/>
    <n v="1.1080000000000001"/>
  </r>
  <r>
    <s v="399922"/>
    <x v="4"/>
    <s v="盈利收益率"/>
    <n v="10"/>
    <s v="国债利率*2"/>
    <s v="*"/>
    <s v="070032"/>
    <m/>
    <n v="2"/>
    <n v="10"/>
    <d v="2018-04-02T00:00:00"/>
    <n v="10.99"/>
    <n v="9.1"/>
    <n v="1.0900000000000001"/>
    <n v="3.72"/>
    <n v="11.96"/>
    <n v="10.99"/>
    <n v="1.2078009999999999"/>
    <n v="0"/>
    <m/>
    <n v="0"/>
    <x v="10"/>
    <n v="1.4359999999999999"/>
  </r>
  <r>
    <s v="000170"/>
    <x v="0"/>
    <s v="盈利收益率"/>
    <n v="10"/>
    <s v="国债利率*2"/>
    <s v="501050"/>
    <s v="501050"/>
    <m/>
    <n v="2"/>
    <n v="10"/>
    <d v="2018-04-02T00:00:00"/>
    <n v="10.91"/>
    <n v="9.16"/>
    <n v="1.06"/>
    <n v="3.29"/>
    <n v="11.43"/>
    <n v="10.91"/>
    <n v="1.1902809999999999"/>
    <n v="0"/>
    <m/>
    <n v="0"/>
    <x v="10"/>
    <n v="1.157"/>
  </r>
  <r>
    <s v="399812"/>
    <x v="5"/>
    <s v="市盈率"/>
    <n v="24"/>
    <n v="33"/>
    <s v="*"/>
    <s v="000968"/>
    <m/>
    <n v="2"/>
    <n v="24"/>
    <d v="2018-04-02T00:00:00"/>
    <m/>
    <n v="22.94"/>
    <n v="3.23"/>
    <m/>
    <n v="14.08"/>
    <n v="22.94"/>
    <n v="1.0945501284956245"/>
    <n v="0"/>
    <m/>
    <n v="0"/>
    <x v="10"/>
    <n v="1.0912999999999999"/>
  </r>
  <r>
    <s v="000925"/>
    <x v="2"/>
    <s v="盈利收益率"/>
    <n v="10"/>
    <s v="国债利率*2"/>
    <s v="*"/>
    <s v="160716"/>
    <m/>
    <n v="2"/>
    <n v="10"/>
    <d v="2018-04-02T00:00:00"/>
    <n v="9.76"/>
    <n v="10.24"/>
    <n v="1.22"/>
    <n v="3.04"/>
    <n v="11.87"/>
    <n v="9.76"/>
    <n v="0.95257599999999998"/>
    <n v="0"/>
    <m/>
    <n v="0"/>
    <x v="10"/>
    <n v="1.4858"/>
  </r>
  <r>
    <s v="000932"/>
    <x v="6"/>
    <s v="市盈率"/>
    <n v="23"/>
    <n v="35"/>
    <s v="159928"/>
    <s v="000248"/>
    <m/>
    <n v="2"/>
    <n v="23"/>
    <d v="2018-04-02T00:00:00"/>
    <m/>
    <n v="29.69"/>
    <n v="4.97"/>
    <m/>
    <n v="16.739999999999998"/>
    <n v="29.69"/>
    <n v="0.60011609807462563"/>
    <n v="0"/>
    <m/>
    <n v="0"/>
    <x v="10"/>
    <n v="1.4582999999999999"/>
  </r>
  <r>
    <s v="399701"/>
    <x v="10"/>
    <s v="市盈率"/>
    <n v="24"/>
    <n v="29"/>
    <s v="159916"/>
    <s v="530015"/>
    <m/>
    <n v="2"/>
    <n v="24"/>
    <d v="2018-05-03T00:00:00"/>
    <m/>
    <n v="17.23"/>
    <n v="2.16"/>
    <n v="1.9"/>
    <n v="12.53"/>
    <n v="17.23"/>
    <n v="1.9402242508494376"/>
    <n v="0"/>
    <m/>
    <n v="0"/>
    <x v="11"/>
    <n v="1.843"/>
  </r>
  <r>
    <s v="399919"/>
    <x v="11"/>
    <s v="市盈率"/>
    <n v="13"/>
    <s v="17(市净率2)"/>
    <m/>
    <s v="310398"/>
    <m/>
    <n v="2"/>
    <n v="13"/>
    <d v="2018-05-03T00:00:00"/>
    <m/>
    <n v="9.74"/>
    <n v="1.1499999999999999"/>
    <n v="3.14"/>
    <n v="11.78"/>
    <n v="9.74"/>
    <n v="1.7814301194506867"/>
    <n v="0"/>
    <m/>
    <n v="0"/>
    <x v="11"/>
    <n v="1.5452999999999999"/>
  </r>
  <r>
    <s v="003318"/>
    <x v="8"/>
    <s v="市盈率"/>
    <n v="33"/>
    <n v="40"/>
    <s v="*"/>
    <s v="003318"/>
    <m/>
    <n v="2"/>
    <n v="31"/>
    <d v="2018-05-03T00:00:00"/>
    <m/>
    <n v="24.25"/>
    <n v="1.87"/>
    <m/>
    <n v="7.71"/>
    <n v="24.25"/>
    <n v="1.6341800403868634"/>
    <n v="0"/>
    <m/>
    <n v="0"/>
    <x v="11"/>
    <n v="0.97209999999999996"/>
  </r>
  <r>
    <s v="399905"/>
    <x v="7"/>
    <s v="市盈率"/>
    <n v="33"/>
    <n v="40"/>
    <s v="161017"/>
    <s v="000478"/>
    <m/>
    <n v="2"/>
    <n v="31"/>
    <d v="2018-05-03T00:00:00"/>
    <m/>
    <n v="25.38"/>
    <n v="2.27"/>
    <m/>
    <n v="8.94"/>
    <n v="25.38"/>
    <n v="1.4919015053146467"/>
    <n v="0"/>
    <m/>
    <n v="0"/>
    <x v="11"/>
    <n v="2.2492000000000001"/>
  </r>
  <r>
    <s v="399922"/>
    <x v="3"/>
    <s v="盈利收益率"/>
    <n v="10"/>
    <s v="国债利率*2"/>
    <s v="*"/>
    <s v="100032"/>
    <m/>
    <n v="2"/>
    <n v="10"/>
    <d v="2018-05-03T00:00:00"/>
    <n v="11.28"/>
    <n v="8.86"/>
    <n v="1.06"/>
    <n v="3.71"/>
    <n v="11.92"/>
    <n v="11.28"/>
    <n v="1.2723839999999997"/>
    <n v="0"/>
    <m/>
    <n v="0"/>
    <x v="11"/>
    <n v="1.103"/>
  </r>
  <r>
    <s v="399922"/>
    <x v="4"/>
    <s v="盈利收益率"/>
    <n v="10"/>
    <s v="国债利率*2"/>
    <s v="*"/>
    <s v="070032"/>
    <m/>
    <n v="2"/>
    <n v="10"/>
    <d v="2018-05-03T00:00:00"/>
    <n v="11.28"/>
    <n v="8.86"/>
    <n v="1.06"/>
    <n v="3.71"/>
    <n v="11.92"/>
    <n v="11.28"/>
    <n v="1.2723839999999997"/>
    <n v="0"/>
    <m/>
    <n v="0"/>
    <x v="11"/>
    <n v="1.4710000000000001"/>
  </r>
  <r>
    <s v="CSPSADRP"/>
    <x v="1"/>
    <s v="市盈率"/>
    <n v="15"/>
    <n v="25"/>
    <s v="501029"/>
    <s v="501029"/>
    <m/>
    <n v="2"/>
    <n v="15"/>
    <d v="2018-05-03T00:00:00"/>
    <m/>
    <n v="13.3"/>
    <n v="1.79"/>
    <n v="3.43"/>
    <n v="13.46"/>
    <n v="13.3"/>
    <n v="1.2719769348182488"/>
    <n v="0"/>
    <m/>
    <n v="0"/>
    <x v="11"/>
    <n v="1.0226"/>
  </r>
  <r>
    <s v="000170"/>
    <x v="0"/>
    <s v="盈利收益率"/>
    <n v="10"/>
    <s v="国债利率*2"/>
    <s v="501050"/>
    <s v="501050"/>
    <m/>
    <n v="2"/>
    <n v="10"/>
    <d v="2018-05-03T00:00:00"/>
    <n v="11.09"/>
    <n v="9.02"/>
    <n v="1.04"/>
    <n v="3.24"/>
    <n v="11.54"/>
    <n v="11.09"/>
    <n v="1.229881"/>
    <n v="0"/>
    <m/>
    <n v="0"/>
    <x v="11"/>
    <n v="1.141"/>
  </r>
  <r>
    <s v="399812"/>
    <x v="5"/>
    <s v="市盈率"/>
    <n v="24"/>
    <n v="33"/>
    <s v="*"/>
    <s v="000968"/>
    <m/>
    <n v="2"/>
    <n v="24"/>
    <d v="2018-05-03T00:00:00"/>
    <m/>
    <n v="21.79"/>
    <n v="2.98"/>
    <m/>
    <n v="13.65"/>
    <n v="21.79"/>
    <n v="1.2131319000825813"/>
    <n v="0"/>
    <m/>
    <n v="0"/>
    <x v="11"/>
    <n v="1.0851"/>
  </r>
  <r>
    <s v="000925"/>
    <x v="2"/>
    <s v="盈利收益率"/>
    <n v="10"/>
    <s v="国债利率*2"/>
    <s v="*"/>
    <s v="160716"/>
    <m/>
    <n v="2"/>
    <n v="10"/>
    <d v="2018-05-03T00:00:00"/>
    <n v="10.1"/>
    <n v="9.91"/>
    <n v="1.18"/>
    <n v="3.03"/>
    <n v="11.92"/>
    <n v="10.1"/>
    <n v="1.0201"/>
    <n v="0"/>
    <m/>
    <n v="0"/>
    <x v="11"/>
    <n v="1.4691000000000001"/>
  </r>
  <r>
    <s v="000932"/>
    <x v="6"/>
    <s v="市盈率"/>
    <n v="23"/>
    <n v="35"/>
    <s v="159928"/>
    <s v="000248"/>
    <m/>
    <n v="2"/>
    <n v="23"/>
    <d v="2018-05-03T00:00:00"/>
    <m/>
    <n v="27.43"/>
    <n v="4.6900000000000004"/>
    <m/>
    <n v="17.09"/>
    <n v="27.43"/>
    <n v="0.70307888744477887"/>
    <n v="0"/>
    <m/>
    <n v="0"/>
    <x v="11"/>
    <n v="1.4693000000000001"/>
  </r>
  <r>
    <s v="399701"/>
    <x v="10"/>
    <s v="市盈率"/>
    <n v="24"/>
    <n v="29"/>
    <s v="159916"/>
    <s v="530015"/>
    <m/>
    <n v="2"/>
    <n v="24"/>
    <d v="2018-05-10T00:00:00"/>
    <m/>
    <n v="17.75"/>
    <n v="2.23"/>
    <n v="1.84"/>
    <n v="12.54"/>
    <n v="17.75"/>
    <n v="1.8282086887522315"/>
    <n v="0"/>
    <m/>
    <n v="0"/>
    <x v="12"/>
    <n v="1.8945000000000001"/>
  </r>
  <r>
    <s v="399919"/>
    <x v="11"/>
    <s v="市盈率"/>
    <n v="13"/>
    <s v="17(市净率2)"/>
    <m/>
    <s v="310398"/>
    <m/>
    <n v="2"/>
    <n v="13"/>
    <d v="2018-05-10T00:00:00"/>
    <m/>
    <n v="9.94"/>
    <n v="1.17"/>
    <n v="3.07"/>
    <n v="11.78"/>
    <n v="9.94"/>
    <n v="1.7104639911906048"/>
    <n v="0"/>
    <m/>
    <n v="0"/>
    <x v="12"/>
    <n v="1.5857000000000001"/>
  </r>
  <r>
    <s v="003318"/>
    <x v="8"/>
    <s v="市盈率"/>
    <n v="33"/>
    <n v="40"/>
    <s v="*"/>
    <s v="003318"/>
    <m/>
    <n v="2"/>
    <n v="31"/>
    <d v="2018-05-10T00:00:00"/>
    <m/>
    <n v="24.91"/>
    <n v="1.92"/>
    <m/>
    <n v="7.71"/>
    <n v="24.91"/>
    <n v="1.5487307901379532"/>
    <n v="0"/>
    <m/>
    <n v="0"/>
    <x v="12"/>
    <n v="0.9869"/>
  </r>
  <r>
    <s v="399905"/>
    <x v="7"/>
    <s v="市盈率"/>
    <n v="33"/>
    <n v="40"/>
    <s v="161017"/>
    <s v="000478"/>
    <m/>
    <n v="2"/>
    <n v="31"/>
    <d v="2018-05-10T00:00:00"/>
    <m/>
    <n v="25.98"/>
    <n v="2.3199999999999998"/>
    <m/>
    <n v="8.93"/>
    <n v="25.98"/>
    <n v="1.4237872325546801"/>
    <n v="0"/>
    <m/>
    <n v="0"/>
    <x v="12"/>
    <n v="2.2852999999999999"/>
  </r>
  <r>
    <s v="399922"/>
    <x v="3"/>
    <s v="盈利收益率"/>
    <n v="10"/>
    <s v="国债利率*2"/>
    <s v="*"/>
    <s v="100032"/>
    <m/>
    <n v="2"/>
    <n v="10"/>
    <d v="2018-05-10T00:00:00"/>
    <n v="11.04"/>
    <n v="9.06"/>
    <n v="1.08"/>
    <n v="3.63"/>
    <n v="11.94"/>
    <n v="11.04"/>
    <n v="1.2188159999999997"/>
    <n v="0"/>
    <m/>
    <n v="0"/>
    <x v="12"/>
    <n v="1.1240000000000001"/>
  </r>
  <r>
    <s v="399922"/>
    <x v="4"/>
    <s v="盈利收益率"/>
    <n v="10"/>
    <s v="国债利率*2"/>
    <s v="*"/>
    <s v="070032"/>
    <m/>
    <n v="2"/>
    <n v="10"/>
    <d v="2018-05-10T00:00:00"/>
    <n v="11.04"/>
    <n v="9.06"/>
    <n v="1.08"/>
    <n v="3.63"/>
    <n v="11.94"/>
    <n v="11.04"/>
    <n v="1.2188159999999997"/>
    <n v="0"/>
    <m/>
    <n v="0"/>
    <x v="12"/>
    <n v="1.488"/>
  </r>
  <r>
    <s v="CSPSADRP"/>
    <x v="1"/>
    <s v="市盈率"/>
    <n v="15"/>
    <n v="25"/>
    <s v="501029"/>
    <s v="501029"/>
    <m/>
    <n v="2"/>
    <n v="15"/>
    <d v="2018-05-10T00:00:00"/>
    <m/>
    <n v="13.63"/>
    <n v="1.83"/>
    <n v="3.35"/>
    <n v="13.43"/>
    <n v="13.63"/>
    <n v="1.211130124358841"/>
    <n v="0"/>
    <m/>
    <n v="0"/>
    <x v="12"/>
    <n v="1.0442"/>
  </r>
  <r>
    <s v="000170"/>
    <x v="0"/>
    <s v="盈利收益率"/>
    <n v="10"/>
    <s v="国债利率*2"/>
    <s v="501050"/>
    <s v="501050"/>
    <m/>
    <n v="2"/>
    <n v="10"/>
    <d v="2018-05-10T00:00:00"/>
    <n v="10.94"/>
    <n v="9.14"/>
    <n v="1.05"/>
    <n v="3.19"/>
    <n v="11.46"/>
    <n v="10.94"/>
    <n v="1.1968359999999998"/>
    <n v="0"/>
    <m/>
    <n v="0"/>
    <x v="12"/>
    <n v="1.179"/>
  </r>
  <r>
    <s v="399812"/>
    <x v="5"/>
    <s v="市盈率"/>
    <n v="24"/>
    <n v="33"/>
    <s v="*"/>
    <s v="000968"/>
    <m/>
    <n v="2"/>
    <n v="24"/>
    <d v="2018-05-10T00:00:00"/>
    <m/>
    <n v="22.72"/>
    <n v="3.1"/>
    <m/>
    <n v="13.66"/>
    <n v="22.72"/>
    <n v="1.115850029756001"/>
    <n v="0"/>
    <m/>
    <n v="0"/>
    <x v="12"/>
    <n v="1.1083000000000001"/>
  </r>
  <r>
    <s v="000925"/>
    <x v="2"/>
    <s v="盈利收益率"/>
    <n v="10"/>
    <s v="国债利率*2"/>
    <s v="*"/>
    <s v="160716"/>
    <m/>
    <n v="2"/>
    <n v="10"/>
    <d v="2018-05-10T00:00:00"/>
    <n v="9.8699999999999992"/>
    <n v="10.130000000000001"/>
    <n v="1.21"/>
    <n v="2.96"/>
    <n v="11.92"/>
    <n v="9.8699999999999992"/>
    <n v="0.97416899999999973"/>
    <n v="0"/>
    <m/>
    <n v="0"/>
    <x v="12"/>
    <n v="1.5066999999999999"/>
  </r>
  <r>
    <s v="000932"/>
    <x v="6"/>
    <s v="市盈率"/>
    <n v="23"/>
    <n v="35"/>
    <s v="159928"/>
    <s v="000248"/>
    <m/>
    <n v="2"/>
    <n v="23"/>
    <d v="2018-05-10T00:00:00"/>
    <m/>
    <n v="29.21"/>
    <n v="4.99"/>
    <m/>
    <n v="17.09"/>
    <n v="29.21"/>
    <n v="0.62000124000247991"/>
    <n v="0"/>
    <m/>
    <n v="0"/>
    <x v="12"/>
    <n v="1.5416000000000001"/>
  </r>
  <r>
    <s v="399701"/>
    <x v="10"/>
    <s v="市盈率"/>
    <n v="24"/>
    <n v="29"/>
    <s v="159916"/>
    <s v="530015"/>
    <m/>
    <n v="2"/>
    <n v="24"/>
    <d v="2018-05-17T00:00:00"/>
    <m/>
    <n v="17.66"/>
    <n v="2.21"/>
    <n v="1.85"/>
    <n v="12.53"/>
    <n v="17.66"/>
    <n v="1.8468902344396294"/>
    <n v="0"/>
    <m/>
    <n v="0"/>
    <x v="13"/>
    <n v="1.9045000000000001"/>
  </r>
  <r>
    <s v="399919"/>
    <x v="11"/>
    <s v="市盈率"/>
    <n v="13"/>
    <s v="17(市净率2)"/>
    <m/>
    <s v="310398"/>
    <m/>
    <n v="2"/>
    <n v="13"/>
    <d v="2018-05-17T00:00:00"/>
    <m/>
    <n v="9.8699999999999992"/>
    <n v="1.1599999999999999"/>
    <n v="3.1"/>
    <n v="11.77"/>
    <n v="9.8699999999999992"/>
    <n v="1.7348119268833231"/>
    <n v="0"/>
    <m/>
    <n v="0"/>
    <x v="13"/>
    <n v="1.5951"/>
  </r>
  <r>
    <s v="003318"/>
    <x v="8"/>
    <s v="市盈率"/>
    <n v="33"/>
    <n v="40"/>
    <s v="*"/>
    <s v="003318"/>
    <m/>
    <n v="2"/>
    <n v="31"/>
    <d v="2018-05-17T00:00:00"/>
    <m/>
    <n v="24.81"/>
    <n v="1.91"/>
    <m/>
    <n v="7.7"/>
    <n v="24.81"/>
    <n v="1.5612406810908412"/>
    <n v="0"/>
    <m/>
    <n v="0"/>
    <x v="13"/>
    <n v="0.99409999999999998"/>
  </r>
  <r>
    <s v="399905"/>
    <x v="7"/>
    <s v="市盈率"/>
    <n v="33"/>
    <n v="40"/>
    <s v="161017"/>
    <s v="000478"/>
    <m/>
    <n v="2"/>
    <n v="31"/>
    <d v="2018-05-17T00:00:00"/>
    <m/>
    <n v="25.74"/>
    <n v="2.2999999999999998"/>
    <m/>
    <n v="8.93"/>
    <n v="25.74"/>
    <n v="1.4504618234221964"/>
    <n v="0"/>
    <m/>
    <n v="0"/>
    <x v="13"/>
    <n v="2.2938000000000001"/>
  </r>
  <r>
    <s v="399922"/>
    <x v="3"/>
    <s v="盈利收益率"/>
    <n v="10"/>
    <s v="国债利率*2"/>
    <s v="*"/>
    <s v="100032"/>
    <m/>
    <n v="2"/>
    <n v="10"/>
    <d v="2018-05-17T00:00:00"/>
    <n v="11.15"/>
    <n v="8.9700000000000006"/>
    <n v="1.07"/>
    <n v="3.66"/>
    <n v="11.96"/>
    <n v="11.15"/>
    <n v="1.243225"/>
    <n v="0"/>
    <m/>
    <n v="0"/>
    <x v="13"/>
    <n v="1.1339999999999999"/>
  </r>
  <r>
    <s v="399922"/>
    <x v="4"/>
    <s v="盈利收益率"/>
    <n v="10"/>
    <s v="国债利率*2"/>
    <s v="*"/>
    <s v="070032"/>
    <m/>
    <n v="2"/>
    <n v="10"/>
    <d v="2018-05-17T00:00:00"/>
    <n v="11.15"/>
    <n v="8.9700000000000006"/>
    <n v="1.07"/>
    <n v="3.66"/>
    <n v="11.96"/>
    <n v="11.15"/>
    <n v="1.243225"/>
    <n v="0"/>
    <m/>
    <n v="0"/>
    <x v="13"/>
    <n v="1.5009999999999999"/>
  </r>
  <r>
    <s v="CSPSADRP"/>
    <x v="1"/>
    <s v="市盈率"/>
    <n v="15"/>
    <n v="25"/>
    <s v="501029"/>
    <s v="501029"/>
    <m/>
    <n v="2"/>
    <n v="15"/>
    <d v="2018-05-17T00:00:00"/>
    <m/>
    <n v="13.58"/>
    <n v="1.82"/>
    <n v="3.36"/>
    <n v="13.4"/>
    <n v="13.58"/>
    <n v="1.2200650267546707"/>
    <n v="0"/>
    <m/>
    <n v="0"/>
    <x v="13"/>
    <n v="1.0533999999999999"/>
  </r>
  <r>
    <s v="000170"/>
    <x v="0"/>
    <s v="盈利收益率"/>
    <n v="10"/>
    <s v="国债利率*2"/>
    <s v="501050"/>
    <s v="501050"/>
    <m/>
    <n v="2"/>
    <n v="10"/>
    <d v="2018-05-17T00:00:00"/>
    <n v="10.98"/>
    <n v="9.1"/>
    <n v="1.04"/>
    <n v="3.2"/>
    <n v="11.46"/>
    <n v="10.98"/>
    <n v="1.2056040000000001"/>
    <n v="0"/>
    <m/>
    <n v="0"/>
    <x v="13"/>
    <n v="1.1870000000000001"/>
  </r>
  <r>
    <s v="399812"/>
    <x v="5"/>
    <s v="市盈率"/>
    <n v="24"/>
    <n v="33"/>
    <s v="*"/>
    <s v="000968"/>
    <m/>
    <n v="2"/>
    <n v="24"/>
    <d v="2018-05-17T00:00:00"/>
    <m/>
    <n v="22.53"/>
    <n v="3.08"/>
    <m/>
    <n v="13.66"/>
    <n v="22.53"/>
    <n v="1.1347497610819837"/>
    <n v="0"/>
    <m/>
    <n v="0"/>
    <x v="13"/>
    <n v="1.1294999999999999"/>
  </r>
  <r>
    <s v="000925"/>
    <x v="2"/>
    <s v="盈利收益率"/>
    <n v="10"/>
    <s v="国债利率*2"/>
    <s v="*"/>
    <s v="160716"/>
    <m/>
    <n v="2"/>
    <n v="10"/>
    <d v="2018-05-17T00:00:00"/>
    <n v="9.9600000000000009"/>
    <n v="10.039999999999999"/>
    <n v="1.2"/>
    <n v="2.99"/>
    <n v="11.92"/>
    <n v="9.9600000000000009"/>
    <n v="0.99201600000000023"/>
    <n v="0"/>
    <m/>
    <n v="0"/>
    <x v="13"/>
    <n v="1.5124"/>
  </r>
  <r>
    <s v="000932"/>
    <x v="6"/>
    <s v="市盈率"/>
    <n v="23"/>
    <n v="35"/>
    <s v="159928"/>
    <s v="000248"/>
    <m/>
    <n v="2"/>
    <n v="23"/>
    <d v="2018-05-17T00:00:00"/>
    <m/>
    <n v="29.45"/>
    <n v="5.03"/>
    <m/>
    <n v="17.09"/>
    <n v="29.45"/>
    <n v="0.60993713266132643"/>
    <n v="0"/>
    <m/>
    <n v="0"/>
    <x v="13"/>
    <n v="1.5711999999999999"/>
  </r>
  <r>
    <s v="399701"/>
    <x v="10"/>
    <s v="市盈率"/>
    <n v="24"/>
    <n v="29"/>
    <s v="159916"/>
    <s v="530015"/>
    <m/>
    <n v="2"/>
    <n v="24"/>
    <d v="2018-05-23T00:00:00"/>
    <m/>
    <n v="17.559999999999999"/>
    <n v="2.2000000000000002"/>
    <n v="1.86"/>
    <n v="12.53"/>
    <n v="17.559999999999999"/>
    <n v="1.8679853259374957"/>
    <n v="0"/>
    <m/>
    <n v="0"/>
    <x v="14"/>
    <n v="1.8617999999999999"/>
  </r>
  <r>
    <s v="399919"/>
    <x v="11"/>
    <s v="市盈率"/>
    <n v="13"/>
    <s v="17(市净率2)"/>
    <m/>
    <s v="310398"/>
    <m/>
    <n v="2"/>
    <n v="13"/>
    <d v="2018-05-23T00:00:00"/>
    <m/>
    <n v="9.82"/>
    <n v="1.1599999999999999"/>
    <n v="3.11"/>
    <n v="11.77"/>
    <n v="9.82"/>
    <n v="1.7525230109382322"/>
    <n v="0"/>
    <m/>
    <n v="0"/>
    <x v="14"/>
    <n v="1.5526"/>
  </r>
  <r>
    <s v="003318"/>
    <x v="8"/>
    <s v="市盈率"/>
    <n v="33"/>
    <n v="40"/>
    <s v="*"/>
    <s v="003318"/>
    <m/>
    <n v="2"/>
    <n v="31"/>
    <d v="2018-05-23T00:00:00"/>
    <m/>
    <n v="25.04"/>
    <n v="1.93"/>
    <m/>
    <n v="7.7"/>
    <n v="25.04"/>
    <n v="1.5326914636262494"/>
    <n v="0"/>
    <m/>
    <n v="0"/>
    <x v="14"/>
    <n v="0.99409999999999998"/>
  </r>
  <r>
    <s v="399905"/>
    <x v="7"/>
    <s v="市盈率"/>
    <n v="33"/>
    <n v="40"/>
    <s v="161017"/>
    <s v="000478"/>
    <m/>
    <n v="2"/>
    <n v="31"/>
    <d v="2018-05-23T00:00:00"/>
    <m/>
    <n v="25.92"/>
    <n v="2.31"/>
    <m/>
    <n v="8.93"/>
    <n v="25.92"/>
    <n v="1.430386469288218"/>
    <n v="0"/>
    <m/>
    <n v="0"/>
    <x v="14"/>
    <n v="2.2953000000000001"/>
  </r>
  <r>
    <s v="399922"/>
    <x v="3"/>
    <s v="盈利收益率"/>
    <n v="10"/>
    <s v="国债利率*2"/>
    <s v="*"/>
    <s v="100032"/>
    <m/>
    <n v="2"/>
    <n v="10"/>
    <d v="2018-05-23T00:00:00"/>
    <n v="11.17"/>
    <n v="8.9499999999999993"/>
    <n v="1.07"/>
    <n v="3.68"/>
    <n v="11.9"/>
    <n v="11.17"/>
    <n v="1.247689"/>
    <n v="0"/>
    <m/>
    <n v="0"/>
    <x v="14"/>
    <n v="1.117"/>
  </r>
  <r>
    <s v="399922"/>
    <x v="4"/>
    <s v="盈利收益率"/>
    <n v="10"/>
    <s v="国债利率*2"/>
    <s v="*"/>
    <s v="070032"/>
    <m/>
    <n v="2"/>
    <n v="10"/>
    <d v="2018-05-23T00:00:00"/>
    <n v="11.17"/>
    <n v="8.9499999999999993"/>
    <n v="1.07"/>
    <n v="3.68"/>
    <n v="11.9"/>
    <n v="11.17"/>
    <n v="1.247689"/>
    <n v="0"/>
    <m/>
    <n v="0"/>
    <x v="14"/>
    <n v="1.5"/>
  </r>
  <r>
    <s v="CSPSADRP"/>
    <x v="1"/>
    <s v="市盈率"/>
    <n v="15"/>
    <n v="25"/>
    <s v="501029"/>
    <s v="501029"/>
    <m/>
    <n v="2"/>
    <n v="15"/>
    <d v="2018-05-23T00:00:00"/>
    <m/>
    <n v="13.61"/>
    <n v="1.82"/>
    <n v="3.35"/>
    <n v="13.37"/>
    <n v="13.61"/>
    <n v="1.2146922698603539"/>
    <n v="0"/>
    <m/>
    <n v="0"/>
    <x v="14"/>
    <n v="1.0450999999999999"/>
  </r>
  <r>
    <s v="399812"/>
    <x v="5"/>
    <s v="市盈率"/>
    <n v="24"/>
    <n v="33"/>
    <s v="*"/>
    <s v="000968"/>
    <m/>
    <n v="2"/>
    <n v="24"/>
    <d v="2018-05-23T00:00:00"/>
    <m/>
    <n v="22.79"/>
    <n v="3.11"/>
    <m/>
    <n v="13.66"/>
    <n v="22.79"/>
    <n v="1.1090058398014111"/>
    <n v="0"/>
    <m/>
    <n v="0"/>
    <x v="14"/>
    <n v="1.1394"/>
  </r>
  <r>
    <s v="000925"/>
    <x v="2"/>
    <s v="盈利收益率"/>
    <n v="10"/>
    <s v="国债利率*2"/>
    <s v="*"/>
    <s v="160716"/>
    <m/>
    <n v="2"/>
    <n v="10"/>
    <d v="2018-05-23T00:00:00"/>
    <n v="9.99"/>
    <n v="10.01"/>
    <n v="1.19"/>
    <n v="3"/>
    <n v="11.92"/>
    <n v="9.99"/>
    <n v="0.99800100000000003"/>
    <n v="0"/>
    <m/>
    <n v="0"/>
    <x v="14"/>
    <n v="1.4724999999999999"/>
  </r>
  <r>
    <s v="000932"/>
    <x v="6"/>
    <s v="市盈率"/>
    <n v="23"/>
    <n v="35"/>
    <s v="159928"/>
    <s v="000248"/>
    <m/>
    <n v="2"/>
    <n v="23"/>
    <d v="2018-05-23T00:00:00"/>
    <m/>
    <n v="29.22"/>
    <n v="4.99"/>
    <m/>
    <n v="17.09"/>
    <n v="29.22"/>
    <n v="0.61957694489770776"/>
    <n v="0"/>
    <m/>
    <n v="0"/>
    <x v="14"/>
    <n v="1.5309999999999999"/>
  </r>
  <r>
    <s v="399701"/>
    <x v="10"/>
    <s v="市盈率"/>
    <n v="24"/>
    <n v="29"/>
    <s v="159916"/>
    <s v="530015"/>
    <m/>
    <n v="2"/>
    <n v="24"/>
    <d v="2018-05-24T00:00:00"/>
    <m/>
    <n v="17.559999999999999"/>
    <n v="2.2000000000000002"/>
    <n v="1.86"/>
    <n v="12.53"/>
    <n v="17.559999999999999"/>
    <n v="1.8679853259374957"/>
    <n v="0"/>
    <m/>
    <n v="0"/>
    <x v="15"/>
    <n v="1.8579000000000001"/>
  </r>
  <r>
    <s v="399919"/>
    <x v="11"/>
    <s v="市盈率"/>
    <n v="13"/>
    <s v="17(市净率2)"/>
    <m/>
    <s v="310398"/>
    <m/>
    <n v="2"/>
    <n v="13"/>
    <d v="2018-05-24T00:00:00"/>
    <m/>
    <n v="9.7899999999999991"/>
    <n v="1.1499999999999999"/>
    <n v="3.13"/>
    <n v="11.77"/>
    <n v="9.7899999999999991"/>
    <n v="1.7632801601767876"/>
    <n v="0"/>
    <m/>
    <n v="0"/>
    <x v="15"/>
    <n v="1.5539000000000001"/>
  </r>
  <r>
    <s v="003318"/>
    <x v="8"/>
    <s v="市盈率"/>
    <n v="33"/>
    <n v="40"/>
    <s v="*"/>
    <s v="003318"/>
    <m/>
    <n v="2"/>
    <n v="31"/>
    <d v="2018-05-24T00:00:00"/>
    <m/>
    <n v="25"/>
    <n v="1.95"/>
    <m/>
    <n v="7.8"/>
    <n v="25"/>
    <n v="1.5376000000000001"/>
    <n v="0"/>
    <m/>
    <n v="0"/>
    <x v="15"/>
    <n v="0.98719999999999997"/>
  </r>
  <r>
    <s v="399905"/>
    <x v="7"/>
    <s v="市盈率"/>
    <n v="33"/>
    <n v="40"/>
    <s v="161017"/>
    <s v="000478"/>
    <m/>
    <n v="2"/>
    <n v="31"/>
    <d v="2018-05-24T00:00:00"/>
    <m/>
    <n v="25.9"/>
    <n v="2.31"/>
    <m/>
    <n v="8.93"/>
    <n v="25.9"/>
    <n v="1.4325964132913942"/>
    <n v="0"/>
    <m/>
    <n v="0"/>
    <x v="15"/>
    <n v="2.2698"/>
  </r>
  <r>
    <s v="399922"/>
    <x v="3"/>
    <s v="盈利收益率"/>
    <n v="10"/>
    <s v="国债利率*2"/>
    <s v="*"/>
    <s v="100032"/>
    <m/>
    <n v="2"/>
    <n v="10"/>
    <d v="2018-05-24T00:00:00"/>
    <n v="11.23"/>
    <n v="8.9"/>
    <n v="1.06"/>
    <n v="3.7"/>
    <n v="11.9"/>
    <n v="11.23"/>
    <n v="1.2611289999999999"/>
    <n v="0"/>
    <m/>
    <n v="0"/>
    <x v="15"/>
    <n v="1.115"/>
  </r>
  <r>
    <s v="399922"/>
    <x v="4"/>
    <s v="盈利收益率"/>
    <n v="10"/>
    <s v="国债利率*2"/>
    <s v="*"/>
    <s v="070032"/>
    <m/>
    <n v="2"/>
    <n v="10"/>
    <d v="2018-05-24T00:00:00"/>
    <n v="11.23"/>
    <n v="8.9"/>
    <n v="1.06"/>
    <n v="3.7"/>
    <n v="11.9"/>
    <n v="11.23"/>
    <n v="1.2611289999999999"/>
    <n v="0"/>
    <m/>
    <n v="0"/>
    <x v="15"/>
    <n v="1.4950000000000001"/>
  </r>
  <r>
    <s v="CSPSADRP"/>
    <x v="1"/>
    <s v="市盈率"/>
    <n v="15"/>
    <n v="25"/>
    <s v="501029"/>
    <s v="501029"/>
    <m/>
    <n v="2"/>
    <n v="15"/>
    <d v="2018-05-24T00:00:00"/>
    <m/>
    <n v="13.55"/>
    <n v="1.81"/>
    <n v="3.36"/>
    <n v="13.36"/>
    <n v="13.55"/>
    <n v="1.2254735093476394"/>
    <n v="0"/>
    <m/>
    <n v="0"/>
    <x v="15"/>
    <n v="1.0435000000000001"/>
  </r>
  <r>
    <s v="399812"/>
    <x v="5"/>
    <s v="市盈率"/>
    <n v="24"/>
    <n v="33"/>
    <s v="*"/>
    <s v="000968"/>
    <m/>
    <n v="2"/>
    <n v="24"/>
    <d v="2018-05-24T00:00:00"/>
    <m/>
    <n v="22.65"/>
    <n v="3.09"/>
    <m/>
    <n v="13.66"/>
    <n v="22.65"/>
    <n v="1.1227577737818519"/>
    <n v="0"/>
    <m/>
    <n v="0"/>
    <x v="15"/>
    <n v="1.1398999999999999"/>
  </r>
  <r>
    <s v="000925"/>
    <x v="2"/>
    <s v="盈利收益率"/>
    <n v="10"/>
    <s v="国债利率*2"/>
    <s v="*"/>
    <s v="160716"/>
    <m/>
    <n v="2"/>
    <n v="10"/>
    <d v="2018-05-24T00:00:00"/>
    <n v="10.02"/>
    <n v="9.98"/>
    <n v="1.19"/>
    <n v="3.01"/>
    <n v="11.92"/>
    <n v="10.02"/>
    <n v="1.0040039999999999"/>
    <n v="0"/>
    <m/>
    <n v="0"/>
    <x v="15"/>
    <n v="1.4724999999999999"/>
  </r>
  <r>
    <s v="000932"/>
    <x v="6"/>
    <s v="市盈率"/>
    <n v="23"/>
    <n v="35"/>
    <s v="159928"/>
    <s v="000248"/>
    <m/>
    <n v="2"/>
    <n v="23"/>
    <d v="2018-05-24T00:00:00"/>
    <m/>
    <n v="29.23"/>
    <n v="5"/>
    <m/>
    <n v="17.09"/>
    <n v="29.23"/>
    <n v="0.61915308519066581"/>
    <n v="0"/>
    <m/>
    <n v="0"/>
    <x v="15"/>
    <n v="1.5398000000000001"/>
  </r>
  <r>
    <s v="399922"/>
    <x v="4"/>
    <s v="盈利收益率"/>
    <n v="10"/>
    <s v="国债利率*2"/>
    <s v="*"/>
    <s v="070032"/>
    <m/>
    <n v="2"/>
    <n v="10"/>
    <d v="2018-05-27T00:00:00"/>
    <n v="11.36"/>
    <n v="8.8000000000000007"/>
    <n v="1.05"/>
    <n v="3.74"/>
    <n v="11.89"/>
    <n v="11.36"/>
    <n v="1.2904959999999999"/>
    <n v="0"/>
    <m/>
    <n v="0"/>
    <x v="16"/>
    <n v="1.512"/>
  </r>
  <r>
    <s v="399701"/>
    <x v="10"/>
    <s v="市盈率"/>
    <n v="24"/>
    <n v="29"/>
    <s v="159916"/>
    <s v="530015"/>
    <m/>
    <n v="2"/>
    <n v="24"/>
    <d v="2018-05-28T00:00:00"/>
    <m/>
    <n v="17.52"/>
    <n v="2.2000000000000002"/>
    <n v="1.87"/>
    <n v="12.53"/>
    <n v="17.52"/>
    <n v="1.8765246762994932"/>
    <n v="0"/>
    <m/>
    <n v="0"/>
    <x v="17"/>
    <n v="1.8565"/>
  </r>
  <r>
    <s v="399919"/>
    <x v="11"/>
    <s v="市盈率"/>
    <n v="13"/>
    <s v="17(市净率2)"/>
    <m/>
    <s v="310398"/>
    <m/>
    <n v="2"/>
    <n v="13"/>
    <d v="2018-05-28T00:00:00"/>
    <m/>
    <n v="9.7100000000000009"/>
    <n v="1.1399999999999999"/>
    <n v="3.15"/>
    <n v="11.76"/>
    <n v="9.7100000000000009"/>
    <n v="1.7924549314253408"/>
    <n v="0"/>
    <m/>
    <n v="0"/>
    <x v="17"/>
    <n v="1.5575000000000001"/>
  </r>
  <r>
    <s v="003318"/>
    <x v="8"/>
    <s v="市盈率"/>
    <n v="33"/>
    <n v="40"/>
    <s v="*"/>
    <s v="003318"/>
    <m/>
    <n v="2"/>
    <n v="31"/>
    <d v="2018-05-28T00:00:00"/>
    <m/>
    <n v="24.74"/>
    <n v="1.91"/>
    <m/>
    <n v="7.71"/>
    <n v="24.74"/>
    <n v="1.5700880098864896"/>
    <n v="0"/>
    <m/>
    <n v="0"/>
    <x v="17"/>
    <n v="0.97719999999999996"/>
  </r>
  <r>
    <s v="399905"/>
    <x v="7"/>
    <s v="市盈率"/>
    <n v="33"/>
    <n v="40"/>
    <s v="161017"/>
    <s v="000478"/>
    <m/>
    <n v="2"/>
    <n v="31"/>
    <d v="2018-05-28T00:00:00"/>
    <m/>
    <n v="25.44"/>
    <n v="2.27"/>
    <m/>
    <n v="8.94"/>
    <n v="25.44"/>
    <n v="1.4848725327320913"/>
    <n v="0"/>
    <m/>
    <n v="0"/>
    <x v="17"/>
    <n v="2.2382"/>
  </r>
  <r>
    <s v="399922"/>
    <x v="3"/>
    <s v="盈利收益率"/>
    <n v="10"/>
    <s v="国债利率*2"/>
    <s v="*"/>
    <s v="100032"/>
    <m/>
    <n v="2"/>
    <n v="10"/>
    <d v="2018-05-28T00:00:00"/>
    <n v="11.34"/>
    <n v="8.82"/>
    <n v="1.05"/>
    <n v="3.74"/>
    <n v="11.89"/>
    <n v="11.34"/>
    <n v="1.2859559999999999"/>
    <n v="0"/>
    <m/>
    <n v="0"/>
    <x v="17"/>
    <n v="1.1140000000000001"/>
  </r>
  <r>
    <s v="399922"/>
    <x v="4"/>
    <s v="盈利收益率"/>
    <n v="10"/>
    <s v="国债利率*2"/>
    <s v="*"/>
    <s v="070032"/>
    <m/>
    <n v="2"/>
    <n v="10"/>
    <d v="2018-05-28T00:00:00"/>
    <n v="11.34"/>
    <n v="8.82"/>
    <n v="1.05"/>
    <n v="3.74"/>
    <n v="11.89"/>
    <n v="11.34"/>
    <n v="1.2859559999999999"/>
    <n v="0"/>
    <m/>
    <n v="0"/>
    <x v="17"/>
    <n v="1.4850000000000001"/>
  </r>
  <r>
    <s v="000170"/>
    <x v="0"/>
    <s v="盈利收益率"/>
    <n v="10"/>
    <s v="国债利率*2"/>
    <s v="501050"/>
    <s v="501050"/>
    <m/>
    <n v="2"/>
    <n v="10"/>
    <d v="2018-05-28T00:00:00"/>
    <n v="11.32"/>
    <n v="8.83"/>
    <n v="1.03"/>
    <n v="3.23"/>
    <n v="11.72"/>
    <n v="11.32"/>
    <n v="1.2814240000000003"/>
    <n v="0"/>
    <m/>
    <n v="0"/>
    <x v="17"/>
    <n v="1.1619999999999999"/>
  </r>
  <r>
    <s v="CSPSADRP"/>
    <x v="1"/>
    <s v="市盈率"/>
    <n v="15"/>
    <n v="25"/>
    <s v="501029"/>
    <s v="501029"/>
    <m/>
    <n v="2"/>
    <n v="15"/>
    <d v="2018-05-28T00:00:00"/>
    <m/>
    <n v="13.51"/>
    <n v="1.81"/>
    <n v="3.37"/>
    <n v="13.4"/>
    <n v="13.51"/>
    <n v="1.2327409419565301"/>
    <n v="0"/>
    <m/>
    <n v="0"/>
    <x v="17"/>
    <n v="1.0409999999999999"/>
  </r>
  <r>
    <s v="399812"/>
    <x v="5"/>
    <s v="市盈率"/>
    <n v="24"/>
    <n v="33"/>
    <s v="*"/>
    <s v="000968"/>
    <m/>
    <n v="2"/>
    <n v="24"/>
    <d v="2018-05-28T00:00:00"/>
    <m/>
    <n v="22.96"/>
    <n v="3.14"/>
    <m/>
    <n v="13.66"/>
    <n v="22.96"/>
    <n v="1.0926440772620769"/>
    <n v="0"/>
    <m/>
    <n v="0"/>
    <x v="17"/>
    <n v="1.1268"/>
  </r>
  <r>
    <s v="000925"/>
    <x v="2"/>
    <s v="盈利收益率"/>
    <n v="10"/>
    <s v="国债利率*2"/>
    <s v="*"/>
    <s v="160716"/>
    <m/>
    <n v="2"/>
    <n v="10"/>
    <d v="2018-05-28T00:00:00"/>
    <n v="10.11"/>
    <n v="9.9"/>
    <n v="1.18"/>
    <n v="3.04"/>
    <n v="11.92"/>
    <n v="10.11"/>
    <n v="1.0221209999999998"/>
    <n v="0"/>
    <m/>
    <n v="0"/>
    <x v="17"/>
    <n v="1.472"/>
  </r>
  <r>
    <s v="000932"/>
    <x v="6"/>
    <s v="市盈率"/>
    <n v="23"/>
    <n v="35"/>
    <s v="159928"/>
    <s v="000248"/>
    <m/>
    <n v="2"/>
    <n v="23"/>
    <d v="2018-05-28T00:00:00"/>
    <m/>
    <n v="30.01"/>
    <n v="5.13"/>
    <m/>
    <n v="17.09"/>
    <n v="30.01"/>
    <n v="0.58738612176480987"/>
    <n v="0"/>
    <m/>
    <n v="0"/>
    <x v="17"/>
    <n v="1.5733999999999999"/>
  </r>
  <r>
    <s v="399701"/>
    <x v="10"/>
    <s v="市盈率"/>
    <n v="24"/>
    <n v="29"/>
    <s v="159916"/>
    <s v="530015"/>
    <m/>
    <n v="2"/>
    <n v="24"/>
    <d v="2018-05-29T00:00:00"/>
    <m/>
    <n v="17.329999999999998"/>
    <n v="2.17"/>
    <n v="1.89"/>
    <n v="12.53"/>
    <n v="17.329999999999998"/>
    <n v="1.9178973452105346"/>
    <n v="0"/>
    <m/>
    <n v="0"/>
    <x v="18"/>
    <n v="1.8227"/>
  </r>
  <r>
    <s v="399919"/>
    <x v="11"/>
    <s v="市盈率"/>
    <n v="13"/>
    <s v="17(市净率2)"/>
    <m/>
    <s v="310398"/>
    <m/>
    <n v="2"/>
    <n v="13"/>
    <d v="2018-05-29T00:00:00"/>
    <m/>
    <n v="9.69"/>
    <n v="1.1399999999999999"/>
    <n v="3.16"/>
    <n v="11.76"/>
    <n v="9.69"/>
    <n v="1.7998617620966155"/>
    <n v="0"/>
    <m/>
    <n v="0"/>
    <x v="18"/>
    <n v="1.5285"/>
  </r>
  <r>
    <s v="003318"/>
    <x v="8"/>
    <s v="市盈率"/>
    <n v="33"/>
    <n v="40"/>
    <s v="*"/>
    <s v="003318"/>
    <m/>
    <n v="2"/>
    <n v="31"/>
    <d v="2018-05-29T00:00:00"/>
    <m/>
    <n v="24.43"/>
    <n v="1.88"/>
    <m/>
    <n v="7.71"/>
    <n v="24.43"/>
    <n v="1.61018751060822"/>
    <n v="0"/>
    <m/>
    <n v="0"/>
    <x v="18"/>
    <n v="0.95479999999999998"/>
  </r>
  <r>
    <s v="399905"/>
    <x v="7"/>
    <s v="市盈率"/>
    <n v="33"/>
    <n v="40"/>
    <s v="161017"/>
    <s v="000478"/>
    <m/>
    <n v="2"/>
    <n v="31"/>
    <d v="2018-05-29T00:00:00"/>
    <m/>
    <n v="25.2"/>
    <n v="2.25"/>
    <m/>
    <n v="8.94"/>
    <n v="25.2"/>
    <n v="1.5132905013857396"/>
    <n v="0"/>
    <m/>
    <n v="0"/>
    <x v="18"/>
    <n v="2.1738"/>
  </r>
  <r>
    <s v="000170"/>
    <x v="0"/>
    <s v="盈利收益率"/>
    <n v="10"/>
    <s v="国债利率*2"/>
    <s v="501050"/>
    <s v="501050"/>
    <m/>
    <n v="2"/>
    <n v="10"/>
    <d v="2018-05-29T00:00:00"/>
    <n v="11.43"/>
    <n v="8.75"/>
    <n v="1.03"/>
    <n v="3.26"/>
    <n v="11.72"/>
    <n v="11.43"/>
    <n v="1.306449"/>
    <n v="0"/>
    <m/>
    <n v="0"/>
    <x v="18"/>
    <n v="1.1439999999999999"/>
  </r>
  <r>
    <s v="399922"/>
    <x v="3"/>
    <s v="盈利收益率"/>
    <n v="10"/>
    <s v="国债利率*2"/>
    <s v="*"/>
    <s v="100032"/>
    <m/>
    <n v="2"/>
    <n v="10"/>
    <d v="2018-05-29T00:00:00"/>
    <n v="11.37"/>
    <n v="8.8000000000000007"/>
    <n v="1.05"/>
    <n v="3.75"/>
    <n v="11.89"/>
    <n v="11.37"/>
    <n v="1.2927690000000001"/>
    <n v="0"/>
    <m/>
    <n v="0"/>
    <x v="18"/>
    <n v="1.0960000000000001"/>
  </r>
  <r>
    <s v="399922"/>
    <x v="4"/>
    <s v="盈利收益率"/>
    <n v="10"/>
    <s v="国债利率*2"/>
    <s v="*"/>
    <s v="070032"/>
    <m/>
    <n v="2"/>
    <n v="10"/>
    <d v="2018-05-29T00:00:00"/>
    <n v="11.37"/>
    <n v="8.8000000000000007"/>
    <n v="1.05"/>
    <n v="3.75"/>
    <n v="11.89"/>
    <n v="11.37"/>
    <n v="1.2927690000000001"/>
    <n v="0"/>
    <m/>
    <n v="0"/>
    <x v="18"/>
    <n v="1.4730000000000001"/>
  </r>
  <r>
    <s v="CSPSADRP"/>
    <x v="1"/>
    <s v="市盈率"/>
    <n v="15"/>
    <n v="25"/>
    <s v="501029"/>
    <s v="501029"/>
    <m/>
    <n v="2"/>
    <n v="15"/>
    <d v="2018-05-29T00:00:00"/>
    <m/>
    <n v="13.47"/>
    <n v="1.8"/>
    <n v="3.38"/>
    <n v="13.36"/>
    <n v="13.47"/>
    <n v="1.2400732139225499"/>
    <n v="0"/>
    <m/>
    <n v="0"/>
    <x v="18"/>
    <n v="1.0181"/>
  </r>
  <r>
    <s v="399812"/>
    <x v="5"/>
    <s v="市盈率"/>
    <n v="24"/>
    <n v="33"/>
    <s v="*"/>
    <s v="000968"/>
    <m/>
    <n v="2"/>
    <n v="24"/>
    <d v="2018-05-29T00:00:00"/>
    <m/>
    <n v="22.61"/>
    <n v="3.09"/>
    <m/>
    <n v="13.66"/>
    <n v="22.61"/>
    <n v="1.126733893818241"/>
    <n v="0"/>
    <m/>
    <n v="0"/>
    <x v="18"/>
    <n v="1.1075999999999999"/>
  </r>
  <r>
    <s v="000925"/>
    <x v="2"/>
    <s v="盈利收益率"/>
    <n v="10"/>
    <s v="国债利率*2"/>
    <s v="*"/>
    <s v="160716"/>
    <m/>
    <n v="2"/>
    <n v="10"/>
    <d v="2018-05-29T00:00:00"/>
    <n v="10.14"/>
    <n v="9.8699999999999992"/>
    <n v="1.18"/>
    <n v="3.04"/>
    <n v="11.92"/>
    <n v="10.14"/>
    <n v="1.0281960000000001"/>
    <n v="0"/>
    <m/>
    <n v="0"/>
    <x v="18"/>
    <n v="1.4420999999999999"/>
  </r>
  <r>
    <s v="000932"/>
    <x v="6"/>
    <s v="市盈率"/>
    <n v="23"/>
    <n v="35"/>
    <s v="159928"/>
    <s v="000248"/>
    <m/>
    <n v="2"/>
    <n v="23"/>
    <d v="2018-05-29T00:00:00"/>
    <m/>
    <n v="29.75"/>
    <n v="5.08"/>
    <m/>
    <n v="17.09"/>
    <n v="29.75"/>
    <n v="0.59769790269048806"/>
    <n v="0"/>
    <m/>
    <n v="0"/>
    <x v="18"/>
    <n v="1.5785"/>
  </r>
  <r>
    <s v="399701"/>
    <x v="10"/>
    <s v="市盈率"/>
    <n v="24"/>
    <n v="29"/>
    <s v="159916"/>
    <s v="530015"/>
    <m/>
    <n v="2"/>
    <n v="24"/>
    <d v="2018-05-30T00:00:00"/>
    <m/>
    <n v="17"/>
    <n v="2.13"/>
    <n v="1.93"/>
    <n v="12.52"/>
    <n v="17"/>
    <n v="1.9930795847750868"/>
    <n v="0"/>
    <m/>
    <n v="0"/>
    <x v="19"/>
    <n v="1.8731"/>
  </r>
  <r>
    <s v="399919"/>
    <x v="11"/>
    <s v="市盈率"/>
    <n v="13"/>
    <s v="17(市净率2)"/>
    <m/>
    <s v="310398"/>
    <m/>
    <n v="2"/>
    <n v="13"/>
    <d v="2018-05-30T00:00:00"/>
    <m/>
    <n v="9.5"/>
    <n v="1.1200000000000001"/>
    <n v="3.22"/>
    <n v="11.75"/>
    <n v="9.5"/>
    <n v="1.8725761772853187"/>
    <n v="0"/>
    <m/>
    <n v="0"/>
    <x v="19"/>
    <n v="1.5598000000000001"/>
  </r>
  <r>
    <s v="003318"/>
    <x v="8"/>
    <s v="市盈率"/>
    <n v="33"/>
    <n v="40"/>
    <s v="*"/>
    <s v="003318"/>
    <m/>
    <n v="2"/>
    <n v="31"/>
    <d v="2018-05-30T00:00:00"/>
    <m/>
    <n v="23.66"/>
    <n v="1.84"/>
    <m/>
    <n v="7.72"/>
    <n v="23.66"/>
    <n v="1.7166980233499516"/>
    <n v="0"/>
    <m/>
    <n v="0"/>
    <x v="19"/>
    <n v="0.96970000000000001"/>
  </r>
  <r>
    <s v="399905"/>
    <x v="7"/>
    <s v="市盈率"/>
    <n v="33"/>
    <n v="40"/>
    <s v="161017"/>
    <s v="000478"/>
    <m/>
    <n v="2"/>
    <n v="31"/>
    <d v="2018-05-30T00:00:00"/>
    <m/>
    <n v="24.54"/>
    <n v="2.19"/>
    <m/>
    <n v="8.94"/>
    <n v="24.54"/>
    <n v="1.5957846046140591"/>
    <n v="0"/>
    <m/>
    <n v="0"/>
    <x v="19"/>
    <n v="2.2008000000000001"/>
  </r>
  <r>
    <s v="000170"/>
    <x v="0"/>
    <s v="盈利收益率"/>
    <n v="10"/>
    <s v="国债利率*2"/>
    <s v="501050"/>
    <s v="501050"/>
    <m/>
    <n v="2"/>
    <n v="10"/>
    <d v="2018-05-30T00:00:00"/>
    <n v="11.63"/>
    <n v="8.6"/>
    <n v="1.01"/>
    <n v="3.32"/>
    <n v="11.72"/>
    <n v="11.63"/>
    <n v="1.3525690000000001"/>
    <n v="0"/>
    <m/>
    <n v="0"/>
    <x v="19"/>
    <n v="1.1659999999999999"/>
  </r>
  <r>
    <s v="399922"/>
    <x v="3"/>
    <s v="盈利收益率"/>
    <n v="10"/>
    <s v="国债利率*2"/>
    <s v="*"/>
    <s v="100032"/>
    <m/>
    <n v="2"/>
    <n v="10"/>
    <d v="2018-05-30T00:00:00"/>
    <n v="11.59"/>
    <n v="8.6300000000000008"/>
    <n v="1.02"/>
    <n v="3.82"/>
    <n v="11.87"/>
    <n v="11.59"/>
    <n v="1.3432810000000002"/>
    <n v="0"/>
    <m/>
    <n v="0"/>
    <x v="19"/>
    <n v="1.1160000000000001"/>
  </r>
  <r>
    <s v="399922"/>
    <x v="4"/>
    <s v="盈利收益率"/>
    <n v="10"/>
    <s v="国债利率*2"/>
    <s v="*"/>
    <s v="070032"/>
    <m/>
    <n v="2"/>
    <n v="10"/>
    <d v="2018-05-30T00:00:00"/>
    <n v="11.59"/>
    <n v="8.6300000000000008"/>
    <n v="1.02"/>
    <n v="3.82"/>
    <n v="11.87"/>
    <n v="11.59"/>
    <n v="1.3432810000000002"/>
    <n v="0"/>
    <m/>
    <n v="0"/>
    <x v="19"/>
    <n v="1.51"/>
  </r>
  <r>
    <s v="CSPSADRP"/>
    <x v="1"/>
    <s v="市盈率"/>
    <n v="15"/>
    <n v="25"/>
    <s v="501029"/>
    <s v="501029"/>
    <m/>
    <n v="2"/>
    <n v="15"/>
    <d v="2018-05-30T00:00:00"/>
    <m/>
    <n v="13.15"/>
    <n v="1.76"/>
    <n v="3.46"/>
    <n v="13.38"/>
    <n v="13.15"/>
    <n v="1.3011609246916971"/>
    <n v="0"/>
    <m/>
    <n v="0"/>
    <x v="19"/>
    <n v="1.0386"/>
  </r>
  <r>
    <s v="399812"/>
    <x v="5"/>
    <s v="市盈率"/>
    <n v="24"/>
    <n v="33"/>
    <s v="*"/>
    <s v="000968"/>
    <m/>
    <n v="2"/>
    <n v="24"/>
    <d v="2018-05-30T00:00:00"/>
    <m/>
    <n v="22.2"/>
    <n v="3.03"/>
    <m/>
    <n v="13.66"/>
    <n v="22.2"/>
    <n v="1.1687363038714391"/>
    <n v="0"/>
    <m/>
    <n v="0"/>
    <x v="19"/>
    <n v="1.1384000000000001"/>
  </r>
  <r>
    <s v="000925"/>
    <x v="2"/>
    <s v="盈利收益率"/>
    <n v="10"/>
    <s v="国债利率*2"/>
    <s v="*"/>
    <s v="160716"/>
    <m/>
    <n v="2"/>
    <n v="10"/>
    <d v="2018-05-30T00:00:00"/>
    <n v="10.36"/>
    <n v="9.66"/>
    <n v="1.1499999999999999"/>
    <n v="3.11"/>
    <n v="11.92"/>
    <n v="10.36"/>
    <n v="1.073296"/>
    <n v="0"/>
    <m/>
    <n v="0"/>
    <x v="19"/>
    <n v="1.4669000000000001"/>
  </r>
  <r>
    <s v="000932"/>
    <x v="6"/>
    <s v="市盈率"/>
    <n v="23"/>
    <n v="35"/>
    <s v="159928"/>
    <s v="000248"/>
    <m/>
    <n v="2"/>
    <n v="23"/>
    <d v="2018-05-30T00:00:00"/>
    <m/>
    <n v="29.85"/>
    <n v="5.0999999999999996"/>
    <m/>
    <n v="17.09"/>
    <n v="29.85"/>
    <n v="0.59369993462566872"/>
    <n v="0"/>
    <m/>
    <n v="0"/>
    <x v="19"/>
    <n v="1.6342000000000001"/>
  </r>
  <r>
    <s v="399701"/>
    <x v="10"/>
    <s v="市盈率"/>
    <n v="24"/>
    <n v="29"/>
    <s v="159916"/>
    <s v="530015"/>
    <m/>
    <n v="2"/>
    <n v="24"/>
    <d v="2018-05-31T00:00:00"/>
    <m/>
    <n v="17.47"/>
    <n v="2.19"/>
    <n v="1.87"/>
    <n v="12.53"/>
    <n v="17.47"/>
    <n v="1.8872814595238745"/>
    <n v="0"/>
    <m/>
    <n v="0"/>
    <x v="20"/>
    <n v="1.8599000000000001"/>
  </r>
  <r>
    <s v="399919"/>
    <x v="11"/>
    <s v="市盈率"/>
    <n v="13"/>
    <s v="17(市净率2)"/>
    <m/>
    <s v="310398"/>
    <m/>
    <n v="2"/>
    <n v="13"/>
    <d v="2018-05-31T00:00:00"/>
    <m/>
    <n v="9.64"/>
    <n v="1.1299999999999999"/>
    <n v="3.18"/>
    <n v="11.76"/>
    <n v="9.64"/>
    <n v="1.818580947297739"/>
    <n v="0"/>
    <m/>
    <n v="0"/>
    <x v="20"/>
    <n v="1.5528"/>
  </r>
  <r>
    <s v="003318"/>
    <x v="8"/>
    <s v="市盈率"/>
    <n v="33"/>
    <n v="40"/>
    <s v="*"/>
    <s v="003318"/>
    <m/>
    <n v="2"/>
    <n v="31"/>
    <d v="2018-05-31T00:00:00"/>
    <m/>
    <n v="24.29"/>
    <n v="1.87"/>
    <m/>
    <n v="7.71"/>
    <n v="24.29"/>
    <n v="1.628802240526803"/>
    <n v="0"/>
    <m/>
    <n v="0"/>
    <x v="20"/>
    <n v="0.95669999999999999"/>
  </r>
  <r>
    <s v="399905"/>
    <x v="7"/>
    <s v="市盈率"/>
    <n v="33"/>
    <n v="40"/>
    <s v="161017"/>
    <s v="000478"/>
    <m/>
    <n v="2"/>
    <n v="31"/>
    <d v="2018-05-31T00:00:00"/>
    <m/>
    <n v="24.88"/>
    <n v="2.2200000000000002"/>
    <m/>
    <n v="8.94"/>
    <n v="24.88"/>
    <n v="1.5524679232017868"/>
    <n v="0"/>
    <m/>
    <n v="0"/>
    <x v="20"/>
    <n v="2.1831"/>
  </r>
  <r>
    <s v="000170"/>
    <x v="0"/>
    <s v="盈利收益率"/>
    <n v="10"/>
    <s v="国债利率*2"/>
    <s v="501050"/>
    <s v="501050"/>
    <m/>
    <n v="2"/>
    <n v="10"/>
    <d v="2018-05-31T00:00:00"/>
    <n v="11.52"/>
    <n v="8.68"/>
    <n v="1.02"/>
    <n v="3.29"/>
    <n v="11.72"/>
    <n v="11.52"/>
    <n v="1.3271039999999998"/>
    <n v="0"/>
    <m/>
    <n v="0"/>
    <x v="20"/>
    <n v="1.1619999999999999"/>
  </r>
  <r>
    <s v="399922"/>
    <x v="3"/>
    <s v="盈利收益率"/>
    <n v="10"/>
    <s v="国债利率*2"/>
    <s v="*"/>
    <s v="100032"/>
    <m/>
    <n v="2"/>
    <n v="10"/>
    <d v="2018-05-31T00:00:00"/>
    <n v="11.4"/>
    <n v="8.77"/>
    <n v="1.04"/>
    <n v="3.76"/>
    <n v="11.88"/>
    <n v="11.4"/>
    <n v="1.2996000000000003"/>
    <n v="0"/>
    <m/>
    <n v="0"/>
    <x v="20"/>
    <n v="1.1080000000000001"/>
  </r>
  <r>
    <s v="399922"/>
    <x v="4"/>
    <s v="盈利收益率"/>
    <n v="10"/>
    <s v="国债利率*2"/>
    <s v="*"/>
    <s v="070032"/>
    <m/>
    <n v="2"/>
    <n v="10"/>
    <d v="2018-05-31T00:00:00"/>
    <n v="11.4"/>
    <n v="8.77"/>
    <n v="1.04"/>
    <n v="3.76"/>
    <n v="11.88"/>
    <n v="11.4"/>
    <n v="1.2996000000000003"/>
    <n v="0"/>
    <m/>
    <n v="0"/>
    <x v="20"/>
    <n v="1.484"/>
  </r>
  <r>
    <s v="CSPSADRP"/>
    <x v="1"/>
    <s v="市盈率"/>
    <n v="15"/>
    <n v="25"/>
    <s v="501029"/>
    <s v="501029"/>
    <m/>
    <n v="2"/>
    <n v="15"/>
    <d v="2018-05-31T00:00:00"/>
    <m/>
    <n v="13.42"/>
    <n v="1.8"/>
    <n v="3.39"/>
    <n v="13.41"/>
    <n v="13.42"/>
    <n v="1.2493309138883399"/>
    <n v="0"/>
    <m/>
    <n v="0"/>
    <x v="20"/>
    <n v="1.0305"/>
  </r>
  <r>
    <s v="399812"/>
    <x v="5"/>
    <s v="市盈率"/>
    <n v="24"/>
    <n v="33"/>
    <s v="*"/>
    <s v="000968"/>
    <m/>
    <n v="2"/>
    <n v="24"/>
    <d v="2018-05-31T00:00:00"/>
    <m/>
    <n v="22.77"/>
    <n v="3.11"/>
    <m/>
    <n v="13.66"/>
    <n v="22.77"/>
    <n v="1.1109548830806779"/>
    <n v="0"/>
    <m/>
    <n v="0"/>
    <x v="20"/>
    <n v="1.1134999999999999"/>
  </r>
  <r>
    <s v="000925"/>
    <x v="2"/>
    <s v="盈利收益率"/>
    <n v="10"/>
    <s v="国债利率*2"/>
    <s v="*"/>
    <s v="160716"/>
    <m/>
    <n v="2"/>
    <n v="10"/>
    <d v="2018-05-31T00:00:00"/>
    <n v="10.19"/>
    <n v="9.81"/>
    <n v="1.17"/>
    <n v="3.06"/>
    <n v="11.92"/>
    <n v="10.19"/>
    <n v="1.0383609999999999"/>
    <n v="0"/>
    <m/>
    <n v="0"/>
    <x v="20"/>
    <n v="1.4626999999999999"/>
  </r>
  <r>
    <s v="000932"/>
    <x v="6"/>
    <s v="市盈率"/>
    <n v="23"/>
    <n v="35"/>
    <s v="159928"/>
    <s v="000248"/>
    <m/>
    <n v="2"/>
    <n v="23"/>
    <d v="2018-05-31T00:00:00"/>
    <m/>
    <n v="30.77"/>
    <n v="5.26"/>
    <m/>
    <n v="17.09"/>
    <n v="30.77"/>
    <n v="0.55872831323513306"/>
    <n v="0"/>
    <m/>
    <n v="0"/>
    <x v="20"/>
    <n v="1.6060000000000001"/>
  </r>
  <r>
    <s v="399701"/>
    <x v="10"/>
    <s v="市盈率"/>
    <n v="24"/>
    <n v="29"/>
    <s v="159916"/>
    <s v="530015"/>
    <m/>
    <n v="2"/>
    <n v="24"/>
    <d v="2018-06-01T00:00:00"/>
    <m/>
    <n v="17.329999999999998"/>
    <n v="2.17"/>
    <n v="1.89"/>
    <n v="12.53"/>
    <n v="17.329999999999998"/>
    <n v="1.9178973452105346"/>
    <n v="0"/>
    <m/>
    <n v="0"/>
    <x v="21"/>
    <n v="1.8862000000000001"/>
  </r>
  <r>
    <s v="399919"/>
    <x v="11"/>
    <s v="市盈率"/>
    <n v="13"/>
    <s v="17(市净率2)"/>
    <m/>
    <s v="310398"/>
    <m/>
    <n v="2"/>
    <n v="13"/>
    <d v="2018-06-01T00:00:00"/>
    <m/>
    <n v="9.61"/>
    <n v="1.1299999999999999"/>
    <n v="3.19"/>
    <n v="11.76"/>
    <n v="9.61"/>
    <n v="1.8299529734570195"/>
    <n v="0"/>
    <m/>
    <n v="0"/>
    <x v="21"/>
    <n v="1.5766"/>
  </r>
  <r>
    <s v="003318"/>
    <x v="8"/>
    <s v="市盈率"/>
    <n v="33"/>
    <n v="40"/>
    <s v="*"/>
    <s v="003318"/>
    <m/>
    <n v="2"/>
    <n v="31"/>
    <d v="2018-06-01T00:00:00"/>
    <m/>
    <n v="23.95"/>
    <n v="1.85"/>
    <m/>
    <n v="7.72"/>
    <n v="23.95"/>
    <n v="1.675376240514991"/>
    <n v="0"/>
    <m/>
    <n v="0"/>
    <x v="21"/>
    <n v="0.95699999999999996"/>
  </r>
  <r>
    <s v="399905"/>
    <x v="7"/>
    <s v="市盈率"/>
    <n v="33"/>
    <n v="40"/>
    <s v="161017"/>
    <s v="000478"/>
    <m/>
    <n v="2"/>
    <n v="31"/>
    <d v="2018-06-01T00:00:00"/>
    <m/>
    <n v="24.58"/>
    <n v="2.2000000000000002"/>
    <m/>
    <n v="8.94"/>
    <n v="24.58"/>
    <n v="1.5905950646202005"/>
    <n v="0"/>
    <m/>
    <n v="0"/>
    <x v="21"/>
    <n v="2.1840000000000002"/>
  </r>
  <r>
    <s v="399922"/>
    <x v="3"/>
    <s v="盈利收益率"/>
    <n v="10"/>
    <s v="国债利率*2"/>
    <s v="*"/>
    <s v="100032"/>
    <m/>
    <n v="2"/>
    <n v="10"/>
    <d v="2018-06-01T00:00:00"/>
    <n v="11.45"/>
    <n v="8.73"/>
    <n v="1.04"/>
    <n v="3.77"/>
    <n v="11.88"/>
    <n v="11.45"/>
    <n v="1.3110250000000001"/>
    <n v="0"/>
    <m/>
    <n v="0"/>
    <x v="21"/>
    <n v="1.117"/>
  </r>
  <r>
    <s v="399922"/>
    <x v="4"/>
    <s v="盈利收益率"/>
    <n v="10"/>
    <s v="国债利率*2"/>
    <s v="*"/>
    <s v="070032"/>
    <m/>
    <n v="2"/>
    <n v="10"/>
    <d v="2018-06-01T00:00:00"/>
    <n v="11.45"/>
    <n v="8.73"/>
    <n v="1.04"/>
    <n v="3.77"/>
    <n v="11.88"/>
    <n v="11.45"/>
    <n v="1.3110250000000001"/>
    <n v="0"/>
    <m/>
    <n v="0"/>
    <x v="21"/>
    <n v="1.4930000000000001"/>
  </r>
  <r>
    <s v="000170"/>
    <x v="0"/>
    <s v="盈利收益率"/>
    <n v="10"/>
    <s v="国债利率*2"/>
    <s v="501050"/>
    <s v="501050"/>
    <m/>
    <n v="2"/>
    <n v="10"/>
    <d v="2018-06-01T00:00:00"/>
    <n v="11.4"/>
    <n v="8.7799999999999994"/>
    <n v="1.03"/>
    <n v="3.25"/>
    <n v="11.72"/>
    <n v="11.4"/>
    <n v="1.2996000000000003"/>
    <n v="0"/>
    <m/>
    <n v="0"/>
    <x v="21"/>
    <n v="1.1850000000000001"/>
  </r>
  <r>
    <s v="CSPSADRP"/>
    <x v="1"/>
    <s v="市盈率"/>
    <n v="15"/>
    <n v="25"/>
    <s v="501029"/>
    <s v="501029"/>
    <m/>
    <n v="2"/>
    <n v="15"/>
    <d v="2018-06-01T00:00:00"/>
    <m/>
    <n v="13.29"/>
    <n v="1.78"/>
    <n v="3.42"/>
    <n v="13.39"/>
    <n v="13.29"/>
    <n v="1.2738918414870906"/>
    <n v="0"/>
    <m/>
    <n v="0"/>
    <x v="21"/>
    <n v="1.0339"/>
  </r>
  <r>
    <s v="399812"/>
    <x v="5"/>
    <s v="市盈率"/>
    <n v="24"/>
    <n v="33"/>
    <s v="*"/>
    <s v="000968"/>
    <m/>
    <n v="2"/>
    <n v="24"/>
    <d v="2018-06-01T00:00:00"/>
    <m/>
    <n v="22.35"/>
    <n v="3.05"/>
    <m/>
    <n v="13.66"/>
    <n v="22.35"/>
    <n v="1.1531012116571326"/>
    <n v="0"/>
    <m/>
    <n v="0"/>
    <x v="21"/>
    <n v="1.1087"/>
  </r>
  <r>
    <s v="000925"/>
    <x v="2"/>
    <s v="盈利收益率"/>
    <n v="10"/>
    <s v="国债利率*2"/>
    <s v="*"/>
    <s v="160716"/>
    <m/>
    <n v="2"/>
    <n v="10"/>
    <d v="2018-06-01T00:00:00"/>
    <n v="10.23"/>
    <n v="9.7799999999999994"/>
    <n v="1.17"/>
    <n v="3.07"/>
    <n v="11.92"/>
    <n v="10.23"/>
    <n v="1.0465290000000003"/>
    <n v="0"/>
    <m/>
    <n v="0"/>
    <x v="21"/>
    <n v="1.4845999999999999"/>
  </r>
  <r>
    <s v="000932"/>
    <x v="6"/>
    <s v="市盈率"/>
    <n v="23"/>
    <n v="35"/>
    <s v="159928"/>
    <s v="000248"/>
    <m/>
    <n v="2"/>
    <n v="23"/>
    <d v="2018-06-01T00:00:00"/>
    <m/>
    <n v="30.27"/>
    <n v="5.17"/>
    <m/>
    <n v="17.09"/>
    <n v="30.27"/>
    <n v="0.57733891289374595"/>
    <n v="0"/>
    <m/>
    <n v="0"/>
    <x v="21"/>
    <n v="1.6377999999999999"/>
  </r>
  <r>
    <s v="399701"/>
    <x v="10"/>
    <s v="市盈率"/>
    <n v="24"/>
    <n v="29"/>
    <s v="159916"/>
    <s v="530015"/>
    <m/>
    <n v="2"/>
    <n v="24"/>
    <d v="2018-06-04T00:00:00"/>
    <m/>
    <n v="17.55"/>
    <n v="2.2000000000000002"/>
    <n v="1.86"/>
    <n v="12.53"/>
    <n v="17.55"/>
    <n v="1.8701146906275112"/>
    <n v="0"/>
    <m/>
    <n v="0"/>
    <x v="22"/>
    <n v="1.9053"/>
  </r>
  <r>
    <s v="399919"/>
    <x v="11"/>
    <s v="市盈率"/>
    <n v="13"/>
    <s v="17(市净率2)"/>
    <m/>
    <s v="310398"/>
    <m/>
    <n v="2"/>
    <n v="13"/>
    <d v="2018-06-04T00:00:00"/>
    <m/>
    <n v="9.7200000000000006"/>
    <n v="1.1399999999999999"/>
    <n v="3.15"/>
    <n v="11.76"/>
    <n v="9.7200000000000006"/>
    <n v="1.7887686497654491"/>
    <n v="0"/>
    <m/>
    <n v="0"/>
    <x v="22"/>
    <n v="1.5849"/>
  </r>
  <r>
    <s v="003318"/>
    <x v="8"/>
    <s v="市盈率"/>
    <n v="33"/>
    <n v="40"/>
    <s v="*"/>
    <s v="003318"/>
    <m/>
    <n v="2"/>
    <n v="31"/>
    <d v="2018-06-04T00:00:00"/>
    <m/>
    <n v="24.07"/>
    <n v="1.85"/>
    <m/>
    <n v="7.69"/>
    <n v="24.07"/>
    <n v="1.6587128422864417"/>
    <n v="0"/>
    <m/>
    <n v="0"/>
    <x v="22"/>
    <n v="0.97040000000000004"/>
  </r>
  <r>
    <s v="399905"/>
    <x v="7"/>
    <s v="市盈率"/>
    <n v="33"/>
    <n v="40"/>
    <s v="161017"/>
    <s v="000478"/>
    <m/>
    <n v="2"/>
    <n v="31"/>
    <d v="2018-06-04T00:00:00"/>
    <m/>
    <n v="24.6"/>
    <n v="2.2000000000000002"/>
    <m/>
    <n v="8.94"/>
    <n v="24.6"/>
    <n v="1.5880097825368493"/>
    <n v="0"/>
    <m/>
    <n v="0"/>
    <x v="22"/>
    <n v="2.2157"/>
  </r>
  <r>
    <s v="399922"/>
    <x v="3"/>
    <s v="盈利收益率"/>
    <n v="10"/>
    <s v="国债利率*2"/>
    <s v="*"/>
    <s v="100032"/>
    <m/>
    <n v="2"/>
    <n v="10"/>
    <d v="2018-06-04T00:00:00"/>
    <n v="11.31"/>
    <n v="8.84"/>
    <n v="1.05"/>
    <n v="3.73"/>
    <n v="11.89"/>
    <n v="11.31"/>
    <n v="1.279161"/>
    <n v="0"/>
    <m/>
    <n v="0"/>
    <x v="22"/>
    <n v="1.123"/>
  </r>
  <r>
    <s v="399922"/>
    <x v="4"/>
    <s v="盈利收益率"/>
    <n v="10"/>
    <s v="国债利率*2"/>
    <s v="*"/>
    <s v="070032"/>
    <m/>
    <n v="2"/>
    <n v="10"/>
    <d v="2018-06-04T00:00:00"/>
    <n v="11.31"/>
    <n v="8.84"/>
    <n v="1.05"/>
    <n v="3.73"/>
    <n v="11.89"/>
    <n v="11.31"/>
    <n v="1.279161"/>
    <n v="0"/>
    <m/>
    <n v="0"/>
    <x v="22"/>
    <n v="1.5249999999999999"/>
  </r>
  <r>
    <s v="CSPSADRP"/>
    <x v="1"/>
    <s v="市盈率"/>
    <n v="15"/>
    <n v="25"/>
    <s v="501029"/>
    <s v="501029"/>
    <m/>
    <n v="2"/>
    <n v="15"/>
    <d v="2018-06-04T00:00:00"/>
    <m/>
    <n v="13.33"/>
    <n v="1.78"/>
    <n v="3.41"/>
    <n v="13.35"/>
    <n v="13.33"/>
    <n v="1.2662580498838136"/>
    <n v="0"/>
    <m/>
    <n v="0"/>
    <x v="22"/>
    <n v="1.0416000000000001"/>
  </r>
  <r>
    <s v="000170"/>
    <x v="0"/>
    <s v="盈利收益率"/>
    <n v="10"/>
    <s v="国债利率*2"/>
    <s v="501050"/>
    <s v="501050"/>
    <m/>
    <n v="2"/>
    <n v="10"/>
    <d v="2018-06-04T00:00:00"/>
    <n v="11.17"/>
    <n v="8.9600000000000009"/>
    <n v="1.05"/>
    <n v="3.19"/>
    <n v="11.71"/>
    <n v="11.17"/>
    <n v="1.247689"/>
    <n v="0"/>
    <m/>
    <n v="0"/>
    <x v="22"/>
    <n v="1.1870000000000001"/>
  </r>
  <r>
    <s v="399812"/>
    <x v="5"/>
    <s v="市盈率"/>
    <n v="24"/>
    <n v="33"/>
    <s v="*"/>
    <s v="000968"/>
    <m/>
    <n v="2"/>
    <n v="24"/>
    <d v="2018-06-04T00:00:00"/>
    <m/>
    <n v="22.58"/>
    <n v="3.09"/>
    <m/>
    <n v="13.66"/>
    <n v="22.58"/>
    <n v="1.129729861192289"/>
    <n v="0"/>
    <m/>
    <n v="0"/>
    <x v="22"/>
    <n v="1.1276999999999999"/>
  </r>
  <r>
    <s v="000925"/>
    <x v="2"/>
    <s v="盈利收益率"/>
    <n v="10"/>
    <s v="国债利率*2"/>
    <s v="*"/>
    <s v="160716"/>
    <m/>
    <n v="2"/>
    <n v="10"/>
    <d v="2018-06-04T00:00:00"/>
    <n v="10.08"/>
    <n v="9.92"/>
    <n v="1.18"/>
    <n v="3.03"/>
    <n v="11.92"/>
    <n v="10.08"/>
    <n v="1.0160640000000001"/>
    <n v="0"/>
    <m/>
    <n v="0"/>
    <x v="22"/>
    <n v="1.4883"/>
  </r>
  <r>
    <s v="000932"/>
    <x v="6"/>
    <s v="市盈率"/>
    <n v="23"/>
    <n v="35"/>
    <s v="159928"/>
    <s v="000248"/>
    <m/>
    <n v="2"/>
    <n v="23"/>
    <d v="2018-06-04T00:00:00"/>
    <m/>
    <n v="31.06"/>
    <n v="5.31"/>
    <m/>
    <n v="17.09"/>
    <n v="31.06"/>
    <n v="0.54834358773849845"/>
    <n v="0"/>
    <m/>
    <n v="0"/>
    <x v="22"/>
    <n v="1.6516999999999999"/>
  </r>
  <r>
    <s v="399701"/>
    <x v="10"/>
    <s v="市盈率"/>
    <n v="24"/>
    <n v="29"/>
    <s v="159916"/>
    <s v="530015"/>
    <m/>
    <n v="2"/>
    <n v="24"/>
    <d v="2018-06-05T00:00:00"/>
    <m/>
    <n v="17.75"/>
    <n v="2.23"/>
    <n v="1.84"/>
    <n v="12.54"/>
    <n v="17.75"/>
    <n v="1.8282086887522315"/>
    <n v="0"/>
    <m/>
    <n v="0"/>
    <x v="23"/>
    <n v="1.8985000000000001"/>
  </r>
  <r>
    <s v="399919"/>
    <x v="11"/>
    <s v="市盈率"/>
    <n v="13"/>
    <s v="17(市净率2)"/>
    <m/>
    <s v="310398"/>
    <m/>
    <n v="2"/>
    <n v="13"/>
    <d v="2018-06-05T00:00:00"/>
    <m/>
    <n v="9.73"/>
    <n v="1.1399999999999999"/>
    <n v="3.15"/>
    <n v="11.76"/>
    <n v="9.73"/>
    <n v="1.7850937279834038"/>
    <n v="0"/>
    <m/>
    <n v="0"/>
    <x v="23"/>
    <n v="1.5788"/>
  </r>
  <r>
    <s v="003318"/>
    <x v="8"/>
    <s v="市盈率"/>
    <n v="33"/>
    <n v="40"/>
    <s v="*"/>
    <s v="003318"/>
    <m/>
    <n v="2"/>
    <n v="31"/>
    <d v="2018-06-05T00:00:00"/>
    <m/>
    <n v="24.33"/>
    <n v="1.88"/>
    <m/>
    <n v="7.71"/>
    <n v="24.33"/>
    <n v="1.6234509431472885"/>
    <n v="0"/>
    <m/>
    <n v="0"/>
    <x v="23"/>
    <n v="0.96899999999999997"/>
  </r>
  <r>
    <s v="399905"/>
    <x v="7"/>
    <s v="市盈率"/>
    <n v="33"/>
    <n v="40"/>
    <s v="161017"/>
    <s v="000478"/>
    <m/>
    <n v="2"/>
    <n v="31"/>
    <d v="2018-06-05T00:00:00"/>
    <m/>
    <n v="24.98"/>
    <n v="2.23"/>
    <m/>
    <n v="8.94"/>
    <n v="24.98"/>
    <n v="1.5400631153441566"/>
    <n v="0"/>
    <m/>
    <n v="0"/>
    <x v="23"/>
    <n v="2.2161"/>
  </r>
  <r>
    <s v="399922"/>
    <x v="3"/>
    <s v="盈利收益率"/>
    <n v="10"/>
    <s v="国债利率*2"/>
    <s v="*"/>
    <s v="100032"/>
    <m/>
    <n v="2"/>
    <n v="10"/>
    <d v="2018-06-05T00:00:00"/>
    <n v="11.32"/>
    <n v="8.84"/>
    <n v="1.05"/>
    <n v="3.73"/>
    <n v="11.89"/>
    <n v="11.32"/>
    <n v="1.2814240000000003"/>
    <n v="0"/>
    <m/>
    <n v="0"/>
    <x v="23"/>
    <n v="1.1220000000000001"/>
  </r>
  <r>
    <s v="399922"/>
    <x v="4"/>
    <s v="盈利收益率"/>
    <n v="10"/>
    <s v="国债利率*2"/>
    <s v="*"/>
    <s v="070032"/>
    <m/>
    <n v="2"/>
    <n v="10"/>
    <d v="2018-06-05T00:00:00"/>
    <n v="11.32"/>
    <n v="8.84"/>
    <n v="1.05"/>
    <n v="3.73"/>
    <n v="11.89"/>
    <n v="11.32"/>
    <n v="1.2814240000000003"/>
    <n v="0"/>
    <m/>
    <n v="0"/>
    <x v="23"/>
    <n v="1.526"/>
  </r>
  <r>
    <s v="CSPSADRP"/>
    <x v="1"/>
    <s v="市盈率"/>
    <n v="15"/>
    <n v="25"/>
    <s v="501029"/>
    <s v="501029"/>
    <m/>
    <n v="2"/>
    <n v="15"/>
    <d v="2018-06-05T00:00:00"/>
    <m/>
    <n v="13.42"/>
    <n v="1.79"/>
    <n v="3.39"/>
    <n v="13.34"/>
    <n v="13.42"/>
    <n v="1.2493309138883399"/>
    <n v="0"/>
    <m/>
    <n v="0"/>
    <x v="23"/>
    <n v="1.0422"/>
  </r>
  <r>
    <s v="000170"/>
    <x v="0"/>
    <s v="盈利收益率"/>
    <n v="10"/>
    <s v="国债利率*2"/>
    <s v="501050"/>
    <s v="501050"/>
    <m/>
    <n v="2"/>
    <n v="10"/>
    <d v="2018-06-05T00:00:00"/>
    <n v="11.18"/>
    <n v="8.94"/>
    <n v="1.05"/>
    <n v="3.19"/>
    <n v="11.71"/>
    <n v="11.18"/>
    <n v="1.2499239999999998"/>
    <n v="0"/>
    <m/>
    <n v="0"/>
    <x v="23"/>
    <n v="1.1839999999999999"/>
  </r>
  <r>
    <s v="399812"/>
    <x v="5"/>
    <s v="市盈率"/>
    <n v="24"/>
    <n v="33"/>
    <s v="*"/>
    <s v="000968"/>
    <m/>
    <n v="2"/>
    <n v="24"/>
    <d v="2018-06-05T00:00:00"/>
    <m/>
    <n v="22.99"/>
    <n v="3.14"/>
    <m/>
    <n v="13.66"/>
    <n v="22.99"/>
    <n v="1.0897943221337416"/>
    <n v="0"/>
    <m/>
    <n v="0"/>
    <x v="23"/>
    <n v="1.1306"/>
  </r>
  <r>
    <s v="000925"/>
    <x v="2"/>
    <s v="盈利收益率"/>
    <n v="10"/>
    <s v="国债利率*2"/>
    <s v="*"/>
    <s v="160716"/>
    <m/>
    <n v="2"/>
    <n v="10"/>
    <d v="2018-06-05T00:00:00"/>
    <n v="10.08"/>
    <n v="9.92"/>
    <n v="1.18"/>
    <n v="3.03"/>
    <n v="11.92"/>
    <n v="10.08"/>
    <n v="1.0160640000000001"/>
    <n v="0"/>
    <m/>
    <n v="0"/>
    <x v="23"/>
    <n v="1.48"/>
  </r>
  <r>
    <s v="000932"/>
    <x v="6"/>
    <s v="市盈率"/>
    <n v="23"/>
    <n v="35"/>
    <s v="159928"/>
    <s v="000248"/>
    <m/>
    <n v="2"/>
    <n v="23"/>
    <d v="2018-06-05T00:00:00"/>
    <m/>
    <n v="31.3"/>
    <n v="5.35"/>
    <m/>
    <n v="17.09"/>
    <n v="31.3"/>
    <n v="0.53996672416784897"/>
    <n v="0"/>
    <m/>
    <n v="0"/>
    <x v="23"/>
    <n v="1.6459999999999999"/>
  </r>
  <r>
    <s v="399701"/>
    <x v="10"/>
    <s v="市盈率"/>
    <n v="24"/>
    <n v="29"/>
    <s v="159916"/>
    <s v="530015"/>
    <m/>
    <n v="2"/>
    <n v="24"/>
    <d v="2018-06-06T00:00:00"/>
    <m/>
    <n v="17.7"/>
    <n v="2.2200000000000002"/>
    <n v="1.85"/>
    <n v="12.54"/>
    <n v="17.7"/>
    <n v="1.8385521401896012"/>
    <n v="0"/>
    <m/>
    <n v="0"/>
    <x v="24"/>
    <n v="1.8973"/>
  </r>
  <r>
    <s v="399919"/>
    <x v="11"/>
    <s v="市盈率"/>
    <n v="13"/>
    <s v="17(市净率2)"/>
    <m/>
    <s v="310398"/>
    <m/>
    <n v="2"/>
    <n v="13"/>
    <d v="2018-06-06T00:00:00"/>
    <m/>
    <n v="9.69"/>
    <n v="1.1399999999999999"/>
    <n v="3.16"/>
    <n v="11.76"/>
    <n v="9.69"/>
    <n v="1.7998617620966155"/>
    <n v="0"/>
    <m/>
    <n v="0"/>
    <x v="24"/>
    <n v="1.583"/>
  </r>
  <r>
    <s v="003318"/>
    <x v="8"/>
    <s v="市盈率"/>
    <n v="33"/>
    <n v="40"/>
    <s v="*"/>
    <s v="003318"/>
    <m/>
    <n v="2"/>
    <n v="31"/>
    <d v="2018-06-06T00:00:00"/>
    <m/>
    <n v="24.28"/>
    <n v="1.87"/>
    <m/>
    <n v="7.71"/>
    <n v="24.28"/>
    <n v="1.6301441990614711"/>
    <n v="0"/>
    <m/>
    <n v="0"/>
    <x v="24"/>
    <n v="0.96289999999999998"/>
  </r>
  <r>
    <s v="399905"/>
    <x v="7"/>
    <s v="市盈率"/>
    <n v="33"/>
    <n v="40"/>
    <s v="161017"/>
    <s v="000478"/>
    <m/>
    <n v="2"/>
    <n v="31"/>
    <d v="2018-06-06T00:00:00"/>
    <m/>
    <n v="24.97"/>
    <n v="2.23"/>
    <m/>
    <n v="8.94"/>
    <n v="24.97"/>
    <n v="1.5412968930758562"/>
    <n v="0"/>
    <m/>
    <n v="0"/>
    <x v="24"/>
    <n v="2.2010000000000001"/>
  </r>
  <r>
    <s v="399922"/>
    <x v="3"/>
    <s v="盈利收益率"/>
    <n v="10"/>
    <s v="国债利率*2"/>
    <s v="*"/>
    <s v="100032"/>
    <m/>
    <n v="2"/>
    <n v="10"/>
    <d v="2018-06-06T00:00:00"/>
    <n v="11.37"/>
    <n v="8.8000000000000007"/>
    <n v="1.05"/>
    <n v="3.75"/>
    <n v="11.89"/>
    <n v="11.37"/>
    <n v="1.2927690000000001"/>
    <n v="0"/>
    <m/>
    <n v="0"/>
    <x v="24"/>
    <n v="1.1220000000000001"/>
  </r>
  <r>
    <s v="399922"/>
    <x v="4"/>
    <s v="盈利收益率"/>
    <n v="10"/>
    <s v="国债利率*2"/>
    <s v="*"/>
    <s v="070032"/>
    <m/>
    <n v="2"/>
    <n v="10"/>
    <d v="2018-06-06T00:00:00"/>
    <n v="11.37"/>
    <n v="8.8000000000000007"/>
    <n v="1.05"/>
    <n v="3.75"/>
    <n v="11.89"/>
    <n v="11.37"/>
    <n v="1.2927690000000001"/>
    <n v="0"/>
    <m/>
    <n v="0"/>
    <x v="24"/>
    <n v="1.512"/>
  </r>
  <r>
    <s v="CSPSADRP"/>
    <x v="1"/>
    <s v="市盈率"/>
    <n v="15"/>
    <n v="25"/>
    <s v="501029"/>
    <s v="501029"/>
    <m/>
    <n v="2"/>
    <n v="15"/>
    <d v="2018-06-06T00:00:00"/>
    <m/>
    <n v="13.42"/>
    <n v="1.79"/>
    <n v="3.39"/>
    <n v="13.34"/>
    <n v="13.42"/>
    <n v="1.2493309138883399"/>
    <n v="0"/>
    <m/>
    <n v="0"/>
    <x v="24"/>
    <n v="1.0364"/>
  </r>
  <r>
    <s v="000170"/>
    <x v="0"/>
    <s v="盈利收益率"/>
    <n v="10"/>
    <s v="国债利率*2"/>
    <s v="501050"/>
    <s v="501050"/>
    <m/>
    <n v="2"/>
    <n v="10"/>
    <d v="2018-06-06T00:00:00"/>
    <n v="11.19"/>
    <n v="8.94"/>
    <n v="1.05"/>
    <n v="3.19"/>
    <n v="11.71"/>
    <n v="11.19"/>
    <n v="1.2521610000000001"/>
    <n v="0"/>
    <m/>
    <n v="0"/>
    <x v="24"/>
    <n v="1.1919999999999999"/>
  </r>
  <r>
    <s v="399812"/>
    <x v="5"/>
    <s v="市盈率"/>
    <n v="24"/>
    <n v="33"/>
    <s v="*"/>
    <s v="000968"/>
    <m/>
    <n v="2"/>
    <n v="24"/>
    <d v="2018-06-06T00:00:00"/>
    <m/>
    <n v="22.93"/>
    <n v="3.13"/>
    <m/>
    <n v="13.66"/>
    <n v="22.93"/>
    <n v="1.0955050249636304"/>
    <n v="0"/>
    <m/>
    <n v="0"/>
    <x v="24"/>
    <n v="1.1203000000000001"/>
  </r>
  <r>
    <s v="000925"/>
    <x v="2"/>
    <s v="盈利收益率"/>
    <n v="10"/>
    <s v="国债利率*2"/>
    <s v="*"/>
    <s v="160716"/>
    <m/>
    <n v="2"/>
    <n v="10"/>
    <d v="2018-06-06T00:00:00"/>
    <n v="10.130000000000001"/>
    <n v="9.8699999999999992"/>
    <n v="1.18"/>
    <n v="3.04"/>
    <n v="11.92"/>
    <n v="10.130000000000001"/>
    <n v="1.0261690000000003"/>
    <n v="0"/>
    <m/>
    <n v="0"/>
    <x v="24"/>
    <n v="1.484"/>
  </r>
  <r>
    <s v="000932"/>
    <x v="6"/>
    <s v="市盈率"/>
    <n v="23"/>
    <n v="35"/>
    <s v="159928"/>
    <s v="000248"/>
    <m/>
    <n v="2"/>
    <n v="23"/>
    <d v="2018-06-06T00:00:00"/>
    <m/>
    <n v="31.2"/>
    <n v="5.33"/>
    <m/>
    <n v="17.09"/>
    <n v="31.2"/>
    <n v="0.54343359631821175"/>
    <n v="0"/>
    <m/>
    <n v="0"/>
    <x v="24"/>
    <n v="1.6316999999999999"/>
  </r>
  <r>
    <s v="399701"/>
    <x v="10"/>
    <s v="市盈率"/>
    <n v="24"/>
    <n v="29"/>
    <s v="159916"/>
    <s v="530015"/>
    <m/>
    <n v="2"/>
    <n v="24"/>
    <d v="2018-06-07T00:00:00"/>
    <m/>
    <n v="17.68"/>
    <n v="2.2200000000000002"/>
    <n v="1.85"/>
    <n v="12.54"/>
    <n v="17.68"/>
    <n v="1.8427141131426468"/>
    <n v="0"/>
    <m/>
    <n v="0"/>
    <x v="25"/>
    <n v="1.8754"/>
  </r>
  <r>
    <s v="399919"/>
    <x v="11"/>
    <s v="市盈率"/>
    <n v="13"/>
    <s v="17(市净率2)"/>
    <m/>
    <s v="310398"/>
    <m/>
    <n v="2"/>
    <n v="13"/>
    <d v="2018-06-07T00:00:00"/>
    <m/>
    <n v="9.7100000000000009"/>
    <n v="1.1399999999999999"/>
    <n v="3.15"/>
    <n v="11.76"/>
    <n v="9.7100000000000009"/>
    <n v="1.7924549314253408"/>
    <n v="0"/>
    <m/>
    <n v="0"/>
    <x v="25"/>
    <n v="1.5636000000000001"/>
  </r>
  <r>
    <s v="003318"/>
    <x v="8"/>
    <s v="市盈率"/>
    <n v="33"/>
    <n v="40"/>
    <s v="*"/>
    <s v="003318"/>
    <m/>
    <n v="2"/>
    <n v="31"/>
    <d v="2018-06-07T00:00:00"/>
    <m/>
    <n v="24.13"/>
    <n v="1.86"/>
    <n v="1.04"/>
    <n v="7.72"/>
    <n v="24.13"/>
    <n v="1.650474215075854"/>
    <n v="0"/>
    <m/>
    <n v="0"/>
    <x v="25"/>
    <n v="0.94969999999999999"/>
  </r>
  <r>
    <s v="399905"/>
    <x v="7"/>
    <s v="市盈率"/>
    <n v="33"/>
    <n v="40"/>
    <s v="161017"/>
    <s v="000478"/>
    <m/>
    <n v="2"/>
    <n v="31"/>
    <d v="2018-06-07T00:00:00"/>
    <m/>
    <n v="24.8"/>
    <n v="2.2200000000000002"/>
    <n v="0.91"/>
    <n v="8.94"/>
    <n v="24.8"/>
    <n v="1.5625"/>
    <n v="0"/>
    <m/>
    <n v="0"/>
    <x v="25"/>
    <n v="2.1863999999999999"/>
  </r>
  <r>
    <s v="399922"/>
    <x v="3"/>
    <s v="盈利收益率"/>
    <n v="10"/>
    <s v="国债利率*2"/>
    <s v="*"/>
    <s v="100032"/>
    <m/>
    <n v="2"/>
    <n v="10"/>
    <d v="2018-06-07T00:00:00"/>
    <n v="11.37"/>
    <n v="8.7899999999999991"/>
    <n v="1.05"/>
    <n v="3.74"/>
    <n v="11.91"/>
    <n v="11.37"/>
    <n v="1.2927690000000001"/>
    <n v="0"/>
    <m/>
    <n v="0"/>
    <x v="25"/>
    <n v="1.107"/>
  </r>
  <r>
    <s v="399922"/>
    <x v="4"/>
    <s v="盈利收益率"/>
    <n v="10"/>
    <s v="国债利率*2"/>
    <s v="*"/>
    <s v="070032"/>
    <m/>
    <n v="2"/>
    <n v="10"/>
    <d v="2018-06-07T00:00:00"/>
    <n v="11.37"/>
    <n v="8.7899999999999991"/>
    <n v="1.05"/>
    <n v="3.74"/>
    <n v="11.91"/>
    <n v="11.37"/>
    <n v="1.2927690000000001"/>
    <n v="0"/>
    <m/>
    <n v="0"/>
    <x v="25"/>
    <n v="1.5109999999999999"/>
  </r>
  <r>
    <s v="CSPSADRP"/>
    <x v="1"/>
    <s v="市盈率"/>
    <n v="15"/>
    <n v="25"/>
    <s v="501029"/>
    <s v="501029"/>
    <m/>
    <n v="2"/>
    <n v="15"/>
    <d v="2018-06-07T00:00:00"/>
    <m/>
    <n v="13.31"/>
    <n v="1.76"/>
    <n v="3.41"/>
    <n v="13.22"/>
    <n v="13.31"/>
    <n v="1.2700663426209993"/>
    <n v="0"/>
    <m/>
    <n v="0"/>
    <x v="25"/>
    <n v="1.0255000000000001"/>
  </r>
  <r>
    <s v="000170"/>
    <x v="0"/>
    <s v="盈利收益率"/>
    <n v="10"/>
    <s v="国债利率*2"/>
    <s v="501050"/>
    <s v="501050"/>
    <m/>
    <n v="2"/>
    <n v="10"/>
    <d v="2018-06-07T00:00:00"/>
    <n v="11.11"/>
    <n v="9"/>
    <n v="1.05"/>
    <n v="3.17"/>
    <n v="11.71"/>
    <n v="11.11"/>
    <n v="1.234321"/>
    <n v="0"/>
    <m/>
    <n v="0"/>
    <x v="25"/>
    <n v="1.1759999999999999"/>
  </r>
  <r>
    <s v="399812"/>
    <x v="5"/>
    <s v="市盈率"/>
    <n v="24"/>
    <n v="33"/>
    <s v="*"/>
    <s v="000968"/>
    <m/>
    <n v="2"/>
    <n v="24"/>
    <d v="2018-06-07T00:00:00"/>
    <m/>
    <n v="22.8"/>
    <n v="3.12"/>
    <n v="0.99"/>
    <n v="13.66"/>
    <n v="22.8"/>
    <n v="1.1080332409972298"/>
    <n v="0"/>
    <m/>
    <n v="0"/>
    <x v="25"/>
    <n v="1.1093"/>
  </r>
  <r>
    <s v="000925"/>
    <x v="2"/>
    <s v="盈利收益率"/>
    <n v="10"/>
    <s v="国债利率*2"/>
    <s v="*"/>
    <s v="160716"/>
    <m/>
    <n v="2"/>
    <n v="10"/>
    <d v="2018-06-07T00:00:00"/>
    <n v="10.119999999999999"/>
    <n v="9.89"/>
    <n v="1.18"/>
    <n v="3.04"/>
    <n v="11.92"/>
    <n v="10.119999999999999"/>
    <n v="1.0241439999999999"/>
    <n v="0"/>
    <m/>
    <n v="0"/>
    <x v="25"/>
    <n v="1.4651000000000001"/>
  </r>
  <r>
    <s v="000932"/>
    <x v="6"/>
    <s v="市盈率"/>
    <n v="23"/>
    <n v="35"/>
    <s v="159928"/>
    <s v="000248"/>
    <m/>
    <n v="2"/>
    <n v="23"/>
    <d v="2018-06-07T00:00:00"/>
    <m/>
    <n v="30.93"/>
    <n v="5.29"/>
    <n v="1.39"/>
    <n v="17.09"/>
    <n v="30.93"/>
    <n v="0.55296269362448647"/>
    <n v="0"/>
    <m/>
    <n v="0"/>
    <x v="25"/>
    <n v="1.6149"/>
  </r>
  <r>
    <s v="399701"/>
    <x v="10"/>
    <s v="市盈率"/>
    <n v="24"/>
    <n v="29"/>
    <s v="159916"/>
    <s v="530015"/>
    <m/>
    <n v="2"/>
    <n v="24"/>
    <d v="2018-06-08T00:00:00"/>
    <m/>
    <n v="17.45"/>
    <n v="2.19"/>
    <n v="1.87"/>
    <n v="12.53"/>
    <n v="17.45"/>
    <n v="1.8916100853030766"/>
    <n v="0"/>
    <m/>
    <n v="0"/>
    <x v="26"/>
    <m/>
  </r>
  <r>
    <s v="399919"/>
    <x v="11"/>
    <s v="市盈率"/>
    <n v="13"/>
    <s v="17(市净率2)"/>
    <m/>
    <s v="310398"/>
    <m/>
    <n v="2"/>
    <n v="13"/>
    <d v="2018-06-08T00:00:00"/>
    <m/>
    <n v="9.58"/>
    <n v="1.1299999999999999"/>
    <n v="3.2"/>
    <n v="11.76"/>
    <n v="9.58"/>
    <n v="1.8414320021269086"/>
    <n v="0"/>
    <m/>
    <n v="0"/>
    <x v="26"/>
    <m/>
  </r>
  <r>
    <s v="003318"/>
    <x v="8"/>
    <s v="市盈率"/>
    <n v="33"/>
    <n v="40"/>
    <s v="*"/>
    <s v="003318"/>
    <m/>
    <n v="2"/>
    <n v="31"/>
    <d v="2018-06-08T00:00:00"/>
    <m/>
    <n v="23.85"/>
    <n v="1.84"/>
    <n v="1.05"/>
    <n v="7.72"/>
    <n v="23.85"/>
    <n v="1.6894549705751793"/>
    <n v="0"/>
    <m/>
    <n v="0"/>
    <x v="26"/>
    <m/>
  </r>
  <r>
    <s v="399905"/>
    <x v="7"/>
    <s v="市盈率"/>
    <n v="33"/>
    <n v="40"/>
    <s v="161017"/>
    <s v="000478"/>
    <m/>
    <n v="2"/>
    <n v="31"/>
    <d v="2018-06-08T00:00:00"/>
    <m/>
    <n v="24.51"/>
    <n v="2.19"/>
    <n v="0.92"/>
    <n v="8.94"/>
    <n v="24.51"/>
    <n v="1.5996934448025024"/>
    <n v="0"/>
    <m/>
    <n v="0"/>
    <x v="26"/>
    <m/>
  </r>
  <r>
    <s v="399922"/>
    <x v="3"/>
    <s v="盈利收益率"/>
    <n v="10"/>
    <s v="国债利率*2"/>
    <s v="*"/>
    <s v="100032"/>
    <m/>
    <n v="2"/>
    <n v="10"/>
    <d v="2018-06-08T00:00:00"/>
    <n v="11.53"/>
    <n v="8.68"/>
    <n v="1.03"/>
    <n v="3.8"/>
    <n v="11.88"/>
    <n v="11.53"/>
    <n v="1.3294090000000001"/>
    <n v="0"/>
    <m/>
    <n v="0"/>
    <x v="26"/>
    <m/>
  </r>
  <r>
    <s v="399922"/>
    <x v="4"/>
    <s v="盈利收益率"/>
    <n v="10"/>
    <s v="国债利率*2"/>
    <s v="*"/>
    <s v="070032"/>
    <m/>
    <n v="2"/>
    <n v="10"/>
    <d v="2018-06-08T00:00:00"/>
    <n v="11.53"/>
    <n v="8.68"/>
    <n v="1.03"/>
    <n v="3.8"/>
    <n v="11.88"/>
    <n v="11.53"/>
    <n v="1.3294090000000001"/>
    <n v="0"/>
    <m/>
    <n v="0"/>
    <x v="26"/>
    <m/>
  </r>
  <r>
    <s v="CSPSADRP"/>
    <x v="1"/>
    <s v="市盈率"/>
    <n v="15"/>
    <n v="25"/>
    <s v="501029"/>
    <s v="501029"/>
    <m/>
    <n v="2"/>
    <n v="15"/>
    <d v="2018-06-08T00:00:00"/>
    <m/>
    <n v="13.13"/>
    <n v="1.74"/>
    <n v="3.45"/>
    <n v="13.25"/>
    <n v="13.13"/>
    <n v="1.3051278764293324"/>
    <n v="0"/>
    <m/>
    <n v="0"/>
    <x v="26"/>
    <m/>
  </r>
  <r>
    <s v="000170"/>
    <x v="0"/>
    <s v="盈利收益率"/>
    <n v="10"/>
    <s v="国债利率*2"/>
    <s v="501050"/>
    <s v="501050"/>
    <m/>
    <n v="2"/>
    <n v="10"/>
    <d v="2018-06-08T00:00:00"/>
    <n v="11.28"/>
    <n v="8.86"/>
    <n v="1.04"/>
    <n v="3.22"/>
    <n v="11.72"/>
    <n v="11.28"/>
    <n v="1.2723839999999997"/>
    <n v="0"/>
    <m/>
    <n v="0"/>
    <x v="26"/>
    <m/>
  </r>
  <r>
    <s v="399812"/>
    <x v="5"/>
    <s v="市盈率"/>
    <n v="24"/>
    <n v="33"/>
    <s v="*"/>
    <s v="000968"/>
    <m/>
    <n v="2"/>
    <n v="24"/>
    <d v="2018-06-08T00:00:00"/>
    <m/>
    <n v="22.49"/>
    <n v="3.07"/>
    <n v="1"/>
    <n v="13.66"/>
    <n v="22.49"/>
    <n v="1.1387898104409231"/>
    <n v="0"/>
    <m/>
    <n v="0"/>
    <x v="26"/>
    <m/>
  </r>
  <r>
    <s v="000925"/>
    <x v="2"/>
    <s v="盈利收益率"/>
    <n v="10"/>
    <s v="国债利率*2"/>
    <s v="*"/>
    <s v="160716"/>
    <m/>
    <n v="2"/>
    <n v="10"/>
    <d v="2018-06-08T00:00:00"/>
    <n v="10.27"/>
    <n v="9.74"/>
    <n v="1.1599999999999999"/>
    <n v="3.08"/>
    <n v="11.92"/>
    <n v="10.27"/>
    <n v="1.0547289999999998"/>
    <n v="0"/>
    <m/>
    <n v="0"/>
    <x v="26"/>
    <m/>
  </r>
  <r>
    <s v="000932"/>
    <x v="6"/>
    <s v="市盈率"/>
    <n v="23"/>
    <n v="35"/>
    <s v="159928"/>
    <s v="000248"/>
    <m/>
    <n v="2"/>
    <n v="23"/>
    <d v="2018-06-08T00:00:00"/>
    <m/>
    <n v="30.68"/>
    <n v="5.24"/>
    <n v="1.4"/>
    <n v="17.09"/>
    <n v="30.68"/>
    <n v="0.56201118837850106"/>
    <n v="0"/>
    <m/>
    <n v="0"/>
    <x v="26"/>
    <m/>
  </r>
  <r>
    <m/>
    <x v="14"/>
    <m/>
    <m/>
    <m/>
    <m/>
    <m/>
    <m/>
    <m/>
    <m/>
    <m/>
    <m/>
    <m/>
    <m/>
    <m/>
    <m/>
    <m/>
    <m/>
    <m/>
    <m/>
    <m/>
    <x v="2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G1:J30" firstHeaderRow="0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79" showAll="0"/>
    <pivotField numFmtId="176" showAll="0"/>
    <pivotField dataField="1" numFmtId="177" showAll="0"/>
    <pivotField dataField="1" numFmtId="177" showAll="0"/>
    <pivotField dataField="1" numFmtId="178" showAll="0"/>
    <pivotField axis="axisRow" numFmtId="180" showAll="0" sortType="ascending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showAll="0" defaultSubtotal="0"/>
  </pivotFields>
  <rowFields count="1">
    <field x="2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定投额" fld="18" baseField="0" baseItem="0"/>
    <dataField name="求和项:实投" fld="19" baseField="10" baseItem="0"/>
    <dataField name="求和项:差额" fld="20" baseField="0" baseItem="0"/>
  </dataFields>
  <formats count="1">
    <format dxfId="17">
      <pivotArea type="all" dataOnly="0" outline="0" fieldPosition="0"/>
    </format>
  </formats>
  <pivotTableStyleInfo name="PivotStyleMedium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9" applyNumberFormats="0" applyBorderFormats="0" applyFontFormats="0" applyPatternFormats="0" applyAlignmentFormats="0" applyWidthHeightFormats="1" dataCaption="值" updatedVersion="4" minRefreshableVersion="3" useAutoFormatting="1" rowGrandTotals="0" colGrandTotals="0" itemPrintTitles="1" createdVersion="4" indent="0" outline="1" outlineData="1" multipleFieldFilters="0" chartFormat="3">
  <location ref="L1:O29" firstHeaderRow="1" firstDataRow="3" firstDataCol="1"/>
  <pivotFields count="23">
    <pivotField showAll="0" defaultSubtotal="0"/>
    <pivotField axis="axisCol" showAll="0" sortType="ascending" defaultSubtotal="0">
      <items count="15">
        <item h="1" x="0"/>
        <item h="1" x="13"/>
        <item h="1" x="1"/>
        <item h="1" x="2"/>
        <item h="1" x="10"/>
        <item h="1" x="9"/>
        <item h="1" x="4"/>
        <item h="1" x="12"/>
        <item h="1" x="11"/>
        <item h="1" x="8"/>
        <item h="1" x="7"/>
        <item x="3"/>
        <item h="1" x="6"/>
        <item h="1" x="5"/>
        <item h="1" x="1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79" showAll="0" defaultSubtotal="0"/>
    <pivotField dataField="1" numFmtId="176" showAll="0" defaultSubtotal="0"/>
    <pivotField numFmtId="177" showAll="0" defaultSubtotal="0"/>
    <pivotField numFmtId="177" showAll="0" defaultSubtotal="0"/>
    <pivotField numFmtId="178" showAll="0" defaultSubtotal="0"/>
    <pivotField axis="axisRow" numFmtId="180" showAll="0" sortType="ascending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dataField="1" showAll="0" defaultSubtotal="0"/>
  </pivotFields>
  <rowFields count="1">
    <field x="2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Fields count="2">
    <field x="1"/>
    <field x="-2"/>
  </colFields>
  <colItems count="3">
    <i>
      <x v="11"/>
      <x/>
    </i>
    <i r="1" i="1">
      <x v="1"/>
    </i>
    <i r="1" i="2">
      <x v="2"/>
    </i>
  </colItems>
  <dataFields count="3">
    <dataField name="指标" fld="16" subtotal="max" baseField="21" baseItem="1" numFmtId="176"/>
    <dataField name="净值" fld="22" subtotal="max" baseField="21" baseItem="0" numFmtId="182"/>
    <dataField name="额度比率" fld="17" baseField="21" baseItem="0" numFmtId="176"/>
  </dataFields>
  <formats count="10">
    <format dxfId="27">
      <pivotArea type="all" dataOnly="0" outline="0" fieldPosition="0"/>
    </format>
    <format dxfId="26">
      <pivotArea collapsedLevelsAreSubtotals="1" fieldPosition="0">
        <references count="1">
          <reference field="21" count="7">
            <x v="10"/>
            <x v="11"/>
            <x v="12"/>
            <x v="13"/>
            <x v="17"/>
            <x v="18"/>
            <x v="19"/>
          </reference>
        </references>
      </pivotArea>
    </format>
    <format dxfId="25">
      <pivotArea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4294967294" count="1">
            <x v="0"/>
          </reference>
        </references>
      </pivotArea>
    </format>
    <format dxfId="23">
      <pivotArea outline="0" fieldPosition="0">
        <references count="1">
          <reference field="4294967294" count="1">
            <x v="2"/>
          </reference>
        </references>
      </pivotArea>
    </format>
    <format dxfId="22">
      <pivotArea type="origin" dataOnly="0" labelOnly="1" outline="0" fieldPosition="0"/>
    </format>
    <format dxfId="21">
      <pivotArea field="1" type="button" dataOnly="0" labelOnly="1" outline="0" axis="axisCol" fieldPosition="0"/>
    </format>
    <format dxfId="20">
      <pivotArea field="-2" type="button" dataOnly="0" labelOnly="1" outline="0" axis="axisCol" fieldPosition="1"/>
    </format>
    <format dxfId="19">
      <pivotArea type="topRight" dataOnly="0" labelOnly="1" outline="0" fieldPosition="0"/>
    </format>
    <format dxfId="18">
      <pivotArea dataOnly="0" labelOnly="1" fieldPosition="0">
        <references count="1">
          <reference field="1" count="0"/>
        </references>
      </pivotArea>
    </format>
  </formats>
  <chartFormats count="6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3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</chartFormats>
  <pivotTableStyleInfo showRowHeaders="1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D17" firstHeaderRow="0" firstDataRow="1" firstDataCol="1"/>
  <pivotFields count="23">
    <pivotField showAll="0"/>
    <pivotField axis="axisRow" showAll="0" sortType="ascending">
      <items count="16">
        <item x="0"/>
        <item x="13"/>
        <item x="1"/>
        <item x="2"/>
        <item x="10"/>
        <item x="9"/>
        <item x="4"/>
        <item x="12"/>
        <item x="11"/>
        <item x="8"/>
        <item x="7"/>
        <item x="3"/>
        <item x="6"/>
        <item x="5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79" showAll="0"/>
    <pivotField numFmtId="176" showAll="0"/>
    <pivotField dataField="1" numFmtId="177" showAll="0"/>
    <pivotField dataField="1" numFmtId="177" showAll="0"/>
    <pivotField dataField="1" numFmtId="178" showAll="0"/>
    <pivotField numFmtId="180" showAll="0" defaultSubtotal="0"/>
    <pivotField showAll="0" defaultSubtota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定投额" fld="18" baseField="0" baseItem="0"/>
    <dataField name="求和项:实投" fld="19" baseField="1" baseItem="3"/>
    <dataField name="求和项:差额" fld="20" baseField="0" baseItem="0"/>
  </dataFields>
  <formats count="1">
    <format dxfId="28">
      <pivotArea type="all" dataOnly="0" outline="0" fieldPosition="0"/>
    </format>
  </formats>
  <pivotTableStyleInfo name="PivotStyleMedium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N1:Q5" firstHeaderRow="0" firstDataRow="1" firstDataCol="1"/>
  <pivotFields count="8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defaultSubtotal="0">
      <items count="4">
        <item x="1"/>
        <item x="0"/>
        <item m="1" x="3"/>
        <item x="2"/>
      </items>
    </pivotField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基金类型-金额统计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I1:L8" firstHeaderRow="0" firstDataRow="1" firstDataCol="1"/>
  <pivotFields count="8">
    <pivotField dataField="1" showAll="0"/>
    <pivotField axis="axisRow" showAll="0" sortType="descending">
      <items count="13">
        <item m="1" x="6"/>
        <item m="1" x="8"/>
        <item x="3"/>
        <item m="1" x="9"/>
        <item m="1" x="10"/>
        <item m="1" x="7"/>
        <item x="5"/>
        <item x="2"/>
        <item m="1" x="11"/>
        <item x="1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1"/>
  </rowFields>
  <rowItems count="7">
    <i>
      <x v="9"/>
    </i>
    <i>
      <x v="11"/>
    </i>
    <i>
      <x v="10"/>
    </i>
    <i>
      <x v="6"/>
    </i>
    <i>
      <x v="2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34" sqref="R34"/>
    </sheetView>
  </sheetViews>
  <sheetFormatPr defaultRowHeight="14.25" x14ac:dyDescent="0.1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G17" sqref="G17"/>
    </sheetView>
  </sheetViews>
  <sheetFormatPr defaultRowHeight="14.25" x14ac:dyDescent="0.15"/>
  <cols>
    <col min="1" max="1" width="14.25" customWidth="1"/>
    <col min="2" max="2" width="12.375" customWidth="1"/>
    <col min="3" max="4" width="10.5" customWidth="1"/>
    <col min="5" max="5" width="7.625" bestFit="1" customWidth="1"/>
    <col min="6" max="6" width="12.5" bestFit="1" customWidth="1"/>
    <col min="7" max="7" width="10.25" customWidth="1"/>
    <col min="8" max="8" width="12.375" bestFit="1" customWidth="1"/>
    <col min="9" max="10" width="10.5" bestFit="1" customWidth="1"/>
    <col min="11" max="11" width="7.625" customWidth="1"/>
    <col min="12" max="12" width="10.25" customWidth="1"/>
    <col min="13" max="13" width="8.375" customWidth="1"/>
    <col min="14" max="14" width="7.625" customWidth="1"/>
    <col min="15" max="15" width="8" customWidth="1"/>
    <col min="16" max="16" width="10.5" customWidth="1"/>
    <col min="17" max="17" width="7.625" customWidth="1"/>
    <col min="18" max="18" width="8" customWidth="1"/>
    <col min="19" max="19" width="7.625" customWidth="1"/>
    <col min="20" max="20" width="8" customWidth="1"/>
    <col min="21" max="21" width="7.625" customWidth="1"/>
    <col min="22" max="22" width="8" customWidth="1"/>
    <col min="23" max="23" width="7.625" customWidth="1"/>
    <col min="24" max="24" width="6.5" customWidth="1"/>
    <col min="25" max="25" width="4.75" customWidth="1"/>
    <col min="26" max="27" width="8" customWidth="1"/>
    <col min="28" max="28" width="14.125" customWidth="1"/>
    <col min="29" max="29" width="8" customWidth="1"/>
    <col min="30" max="30" width="8.5" customWidth="1"/>
    <col min="31" max="31" width="14.125" customWidth="1"/>
    <col min="32" max="32" width="8" customWidth="1"/>
    <col min="33" max="33" width="7.5" customWidth="1"/>
    <col min="34" max="34" width="14.125" customWidth="1"/>
    <col min="35" max="35" width="6.5" customWidth="1"/>
    <col min="36" max="36" width="4.75" customWidth="1"/>
    <col min="37" max="37" width="14.125" customWidth="1"/>
    <col min="38" max="38" width="8.5" customWidth="1"/>
    <col min="39" max="39" width="9.5" bestFit="1" customWidth="1"/>
    <col min="40" max="40" width="17.75" customWidth="1"/>
  </cols>
  <sheetData>
    <row r="1" spans="1:15" x14ac:dyDescent="0.15">
      <c r="A1" s="44" t="s">
        <v>181</v>
      </c>
      <c r="B1" s="45" t="s">
        <v>188</v>
      </c>
      <c r="C1" s="45" t="s">
        <v>199</v>
      </c>
      <c r="D1" s="45" t="s">
        <v>189</v>
      </c>
      <c r="G1" s="44" t="s">
        <v>181</v>
      </c>
      <c r="H1" s="45" t="s">
        <v>188</v>
      </c>
      <c r="I1" s="45" t="s">
        <v>199</v>
      </c>
      <c r="J1" s="45" t="s">
        <v>189</v>
      </c>
      <c r="L1" s="86"/>
      <c r="M1" s="86" t="s">
        <v>190</v>
      </c>
      <c r="N1" s="87"/>
      <c r="O1" s="88"/>
    </row>
    <row r="2" spans="1:15" x14ac:dyDescent="0.15">
      <c r="A2" s="46" t="s">
        <v>209</v>
      </c>
      <c r="B2" s="47">
        <v>0</v>
      </c>
      <c r="C2" s="47"/>
      <c r="D2" s="47">
        <v>0</v>
      </c>
      <c r="G2" s="49">
        <v>42902</v>
      </c>
      <c r="H2" s="47">
        <v>0</v>
      </c>
      <c r="I2" s="47"/>
      <c r="J2" s="47">
        <v>0</v>
      </c>
      <c r="L2" s="89"/>
      <c r="M2" s="86" t="s">
        <v>187</v>
      </c>
      <c r="N2" s="87"/>
      <c r="O2" s="88"/>
    </row>
    <row r="3" spans="1:15" x14ac:dyDescent="0.15">
      <c r="A3" s="46" t="s">
        <v>237</v>
      </c>
      <c r="B3" s="47">
        <v>0</v>
      </c>
      <c r="C3" s="47"/>
      <c r="D3" s="47">
        <v>0</v>
      </c>
      <c r="E3" s="47"/>
      <c r="F3" s="47"/>
      <c r="G3" s="49">
        <v>42920</v>
      </c>
      <c r="H3" s="47">
        <v>0</v>
      </c>
      <c r="I3" s="47"/>
      <c r="J3" s="47">
        <v>0</v>
      </c>
      <c r="L3" s="64" t="s">
        <v>181</v>
      </c>
      <c r="M3" s="63" t="s">
        <v>203</v>
      </c>
      <c r="N3" s="79" t="s">
        <v>202</v>
      </c>
      <c r="O3" s="65" t="s">
        <v>234</v>
      </c>
    </row>
    <row r="4" spans="1:15" x14ac:dyDescent="0.15">
      <c r="A4" s="46" t="s">
        <v>182</v>
      </c>
      <c r="B4" s="47">
        <v>0</v>
      </c>
      <c r="C4" s="47"/>
      <c r="D4" s="47">
        <v>0</v>
      </c>
      <c r="E4" s="47"/>
      <c r="F4" s="47"/>
      <c r="G4" s="49">
        <v>42955</v>
      </c>
      <c r="H4" s="47">
        <v>0</v>
      </c>
      <c r="I4" s="47"/>
      <c r="J4" s="47">
        <v>0</v>
      </c>
      <c r="L4" s="66">
        <v>42902</v>
      </c>
      <c r="M4" s="69">
        <v>9.99</v>
      </c>
      <c r="N4" s="80">
        <v>1.1830000000000001</v>
      </c>
      <c r="O4" s="83">
        <v>0.99800100000000003</v>
      </c>
    </row>
    <row r="5" spans="1:15" x14ac:dyDescent="0.15">
      <c r="A5" s="46" t="s">
        <v>191</v>
      </c>
      <c r="B5" s="47">
        <v>0</v>
      </c>
      <c r="C5" s="47"/>
      <c r="D5" s="47">
        <v>0</v>
      </c>
      <c r="E5" s="47"/>
      <c r="F5" s="47"/>
      <c r="G5" s="49">
        <v>42982</v>
      </c>
      <c r="H5" s="47">
        <v>0</v>
      </c>
      <c r="I5" s="47"/>
      <c r="J5" s="47">
        <v>0</v>
      </c>
      <c r="L5" s="67">
        <v>42920</v>
      </c>
      <c r="M5" s="70">
        <v>9.7100000000000009</v>
      </c>
      <c r="N5" s="81">
        <v>1.224</v>
      </c>
      <c r="O5" s="84">
        <v>0.94284100000000015</v>
      </c>
    </row>
    <row r="6" spans="1:15" x14ac:dyDescent="0.15">
      <c r="A6" s="46" t="s">
        <v>183</v>
      </c>
      <c r="B6" s="47">
        <v>0</v>
      </c>
      <c r="C6" s="47"/>
      <c r="D6" s="47">
        <v>0</v>
      </c>
      <c r="E6" s="47"/>
      <c r="F6" s="47"/>
      <c r="G6" s="49">
        <v>43017</v>
      </c>
      <c r="H6" s="47">
        <v>0</v>
      </c>
      <c r="I6" s="47"/>
      <c r="J6" s="47">
        <v>0</v>
      </c>
      <c r="L6" s="67">
        <v>42955</v>
      </c>
      <c r="M6" s="70">
        <v>9.44</v>
      </c>
      <c r="N6" s="81">
        <v>1.26</v>
      </c>
      <c r="O6" s="84">
        <v>0.89113599999999993</v>
      </c>
    </row>
    <row r="7" spans="1:15" x14ac:dyDescent="0.15">
      <c r="A7" s="46" t="s">
        <v>238</v>
      </c>
      <c r="B7" s="47">
        <v>0</v>
      </c>
      <c r="C7" s="47"/>
      <c r="D7" s="47">
        <v>0</v>
      </c>
      <c r="E7" s="47"/>
      <c r="F7" s="47"/>
      <c r="G7" s="49">
        <v>43041</v>
      </c>
      <c r="H7" s="47">
        <v>0</v>
      </c>
      <c r="I7" s="47"/>
      <c r="J7" s="47">
        <v>0</v>
      </c>
      <c r="L7" s="67">
        <v>42982</v>
      </c>
      <c r="M7" s="70">
        <v>9.25</v>
      </c>
      <c r="N7" s="81">
        <v>1.2829999999999999</v>
      </c>
      <c r="O7" s="84">
        <v>0.85562500000000008</v>
      </c>
    </row>
    <row r="8" spans="1:15" x14ac:dyDescent="0.15">
      <c r="A8" s="46" t="s">
        <v>205</v>
      </c>
      <c r="B8" s="47">
        <v>0</v>
      </c>
      <c r="C8" s="47"/>
      <c r="D8" s="47">
        <v>0</v>
      </c>
      <c r="E8" s="47"/>
      <c r="F8" s="47"/>
      <c r="G8" s="49">
        <v>43073</v>
      </c>
      <c r="H8" s="47">
        <v>0</v>
      </c>
      <c r="I8" s="47"/>
      <c r="J8" s="47">
        <v>0</v>
      </c>
      <c r="L8" s="67">
        <v>43017</v>
      </c>
      <c r="M8" s="70">
        <v>9.2100000000000009</v>
      </c>
      <c r="N8" s="81">
        <v>1.304</v>
      </c>
      <c r="O8" s="84">
        <v>0.84824100000000002</v>
      </c>
    </row>
    <row r="9" spans="1:15" x14ac:dyDescent="0.15">
      <c r="A9" s="46" t="s">
        <v>240</v>
      </c>
      <c r="B9" s="47">
        <v>0</v>
      </c>
      <c r="C9" s="47"/>
      <c r="D9" s="47">
        <v>0</v>
      </c>
      <c r="E9" s="47"/>
      <c r="F9" s="47"/>
      <c r="G9" s="49">
        <v>43103</v>
      </c>
      <c r="H9" s="47">
        <v>0</v>
      </c>
      <c r="I9" s="47"/>
      <c r="J9" s="47">
        <v>0</v>
      </c>
      <c r="L9" s="67">
        <v>43041</v>
      </c>
      <c r="M9" s="70">
        <v>9.2200000000000006</v>
      </c>
      <c r="N9" s="81">
        <v>1.321</v>
      </c>
      <c r="O9" s="84">
        <v>0.85008400000000006</v>
      </c>
    </row>
    <row r="10" spans="1:15" x14ac:dyDescent="0.15">
      <c r="A10" s="46" t="s">
        <v>184</v>
      </c>
      <c r="B10" s="47">
        <v>0</v>
      </c>
      <c r="C10" s="47"/>
      <c r="D10" s="47">
        <v>0</v>
      </c>
      <c r="E10" s="47"/>
      <c r="F10" s="47"/>
      <c r="G10" s="49">
        <v>43133</v>
      </c>
      <c r="H10" s="47">
        <v>0</v>
      </c>
      <c r="I10" s="47"/>
      <c r="J10" s="47">
        <v>0</v>
      </c>
      <c r="L10" s="67">
        <v>43073</v>
      </c>
      <c r="M10" s="70">
        <v>9.14</v>
      </c>
      <c r="N10" s="81">
        <v>1.3149999999999999</v>
      </c>
      <c r="O10" s="84">
        <v>0.83539600000000003</v>
      </c>
    </row>
    <row r="11" spans="1:15" x14ac:dyDescent="0.15">
      <c r="A11" s="46" t="s">
        <v>185</v>
      </c>
      <c r="B11" s="47">
        <v>0</v>
      </c>
      <c r="C11" s="47"/>
      <c r="D11" s="47">
        <v>0</v>
      </c>
      <c r="G11" s="49">
        <v>43161</v>
      </c>
      <c r="H11" s="47">
        <v>0</v>
      </c>
      <c r="I11" s="47"/>
      <c r="J11" s="47">
        <v>0</v>
      </c>
      <c r="L11" s="67">
        <v>43103</v>
      </c>
      <c r="M11" s="70">
        <v>9.84</v>
      </c>
      <c r="N11" s="81">
        <v>1.349</v>
      </c>
      <c r="O11" s="84">
        <v>0.96825600000000001</v>
      </c>
    </row>
    <row r="12" spans="1:15" x14ac:dyDescent="0.15">
      <c r="A12" s="46" t="s">
        <v>186</v>
      </c>
      <c r="B12" s="47">
        <v>0</v>
      </c>
      <c r="C12" s="47"/>
      <c r="D12" s="47">
        <v>0</v>
      </c>
      <c r="G12" s="49">
        <v>43193</v>
      </c>
      <c r="H12" s="47">
        <v>0</v>
      </c>
      <c r="I12" s="47"/>
      <c r="J12" s="47">
        <v>0</v>
      </c>
      <c r="L12" s="67">
        <v>43133</v>
      </c>
      <c r="M12" s="70">
        <v>8.9700000000000006</v>
      </c>
      <c r="N12" s="81">
        <v>1.2190000000000001</v>
      </c>
      <c r="O12" s="84">
        <v>0.80460900000000002</v>
      </c>
    </row>
    <row r="13" spans="1:15" x14ac:dyDescent="0.15">
      <c r="A13" s="46" t="s">
        <v>187</v>
      </c>
      <c r="B13" s="47">
        <v>0</v>
      </c>
      <c r="C13" s="47"/>
      <c r="D13" s="47">
        <v>0</v>
      </c>
      <c r="G13" s="49">
        <v>43224</v>
      </c>
      <c r="H13" s="47">
        <v>0</v>
      </c>
      <c r="I13" s="47"/>
      <c r="J13" s="47">
        <v>0</v>
      </c>
      <c r="L13" s="67">
        <v>43161</v>
      </c>
      <c r="M13" s="70">
        <v>10</v>
      </c>
      <c r="N13" s="81">
        <v>1.157</v>
      </c>
      <c r="O13" s="84">
        <v>1</v>
      </c>
    </row>
    <row r="14" spans="1:15" x14ac:dyDescent="0.15">
      <c r="A14" s="46" t="s">
        <v>206</v>
      </c>
      <c r="B14" s="47">
        <v>0</v>
      </c>
      <c r="C14" s="47"/>
      <c r="D14" s="47">
        <v>0</v>
      </c>
      <c r="G14" s="49">
        <v>43231</v>
      </c>
      <c r="H14" s="47">
        <v>0</v>
      </c>
      <c r="I14" s="47"/>
      <c r="J14" s="47">
        <v>0</v>
      </c>
      <c r="L14" s="67">
        <v>43193</v>
      </c>
      <c r="M14" s="70">
        <v>10.99</v>
      </c>
      <c r="N14" s="81">
        <v>1.1080000000000001</v>
      </c>
      <c r="O14" s="84">
        <v>1.2078009999999999</v>
      </c>
    </row>
    <row r="15" spans="1:15" x14ac:dyDescent="0.15">
      <c r="A15" s="46" t="s">
        <v>192</v>
      </c>
      <c r="B15" s="47">
        <v>0</v>
      </c>
      <c r="C15" s="47"/>
      <c r="D15" s="47">
        <v>0</v>
      </c>
      <c r="G15" s="49">
        <v>43238</v>
      </c>
      <c r="H15" s="47">
        <v>0</v>
      </c>
      <c r="I15" s="47"/>
      <c r="J15" s="47">
        <v>0</v>
      </c>
      <c r="L15" s="67">
        <v>43224</v>
      </c>
      <c r="M15" s="70">
        <v>11.28</v>
      </c>
      <c r="N15" s="81">
        <v>1.103</v>
      </c>
      <c r="O15" s="84">
        <v>1.2723839999999997</v>
      </c>
    </row>
    <row r="16" spans="1:15" x14ac:dyDescent="0.15">
      <c r="A16" s="46" t="s">
        <v>198</v>
      </c>
      <c r="B16" s="47"/>
      <c r="C16" s="47"/>
      <c r="D16" s="47"/>
      <c r="G16" s="49">
        <v>43244</v>
      </c>
      <c r="H16" s="47">
        <v>0</v>
      </c>
      <c r="I16" s="47"/>
      <c r="J16" s="47">
        <v>0</v>
      </c>
      <c r="L16" s="67">
        <v>43231</v>
      </c>
      <c r="M16" s="70">
        <v>11.04</v>
      </c>
      <c r="N16" s="81">
        <v>1.1240000000000001</v>
      </c>
      <c r="O16" s="84">
        <v>1.2188159999999997</v>
      </c>
    </row>
    <row r="17" spans="1:15" x14ac:dyDescent="0.15">
      <c r="A17" s="46" t="s">
        <v>24</v>
      </c>
      <c r="B17" s="47">
        <v>0</v>
      </c>
      <c r="C17" s="47"/>
      <c r="D17" s="47">
        <v>0</v>
      </c>
      <c r="G17" s="49">
        <v>43245</v>
      </c>
      <c r="H17" s="47">
        <v>0</v>
      </c>
      <c r="I17" s="47"/>
      <c r="J17" s="47">
        <v>0</v>
      </c>
      <c r="L17" s="67">
        <v>43238</v>
      </c>
      <c r="M17" s="70">
        <v>11.15</v>
      </c>
      <c r="N17" s="81">
        <v>1.1339999999999999</v>
      </c>
      <c r="O17" s="84">
        <v>1.243225</v>
      </c>
    </row>
    <row r="18" spans="1:15" x14ac:dyDescent="0.15">
      <c r="G18" s="49">
        <v>43248</v>
      </c>
      <c r="H18" s="47">
        <v>0</v>
      </c>
      <c r="I18" s="47"/>
      <c r="J18" s="47">
        <v>0</v>
      </c>
      <c r="L18" s="67">
        <v>43244</v>
      </c>
      <c r="M18" s="70">
        <v>11.17</v>
      </c>
      <c r="N18" s="81">
        <v>1.117</v>
      </c>
      <c r="O18" s="84">
        <v>1.247689</v>
      </c>
    </row>
    <row r="19" spans="1:15" x14ac:dyDescent="0.15">
      <c r="G19" s="49">
        <v>43249</v>
      </c>
      <c r="H19" s="47">
        <v>0</v>
      </c>
      <c r="I19" s="47"/>
      <c r="J19" s="47">
        <v>0</v>
      </c>
      <c r="L19" s="67">
        <v>43245</v>
      </c>
      <c r="M19" s="70">
        <v>11.23</v>
      </c>
      <c r="N19" s="81">
        <v>1.115</v>
      </c>
      <c r="O19" s="84">
        <v>1.2611289999999999</v>
      </c>
    </row>
    <row r="20" spans="1:15" x14ac:dyDescent="0.15">
      <c r="G20" s="49">
        <v>43250</v>
      </c>
      <c r="H20" s="47">
        <v>0</v>
      </c>
      <c r="I20" s="47"/>
      <c r="J20" s="47">
        <v>0</v>
      </c>
      <c r="L20" s="67">
        <v>43249</v>
      </c>
      <c r="M20" s="70">
        <v>11.34</v>
      </c>
      <c r="N20" s="81">
        <v>1.1140000000000001</v>
      </c>
      <c r="O20" s="84">
        <v>1.2859559999999999</v>
      </c>
    </row>
    <row r="21" spans="1:15" x14ac:dyDescent="0.15">
      <c r="G21" s="49">
        <v>43251</v>
      </c>
      <c r="H21" s="47">
        <v>0</v>
      </c>
      <c r="I21" s="47"/>
      <c r="J21" s="47">
        <v>0</v>
      </c>
      <c r="L21" s="67">
        <v>43250</v>
      </c>
      <c r="M21" s="70">
        <v>11.37</v>
      </c>
      <c r="N21" s="81">
        <v>1.0960000000000001</v>
      </c>
      <c r="O21" s="84">
        <v>1.2927690000000001</v>
      </c>
    </row>
    <row r="22" spans="1:15" x14ac:dyDescent="0.15">
      <c r="G22" s="49">
        <v>43252</v>
      </c>
      <c r="H22" s="47">
        <v>0</v>
      </c>
      <c r="I22" s="47"/>
      <c r="J22" s="47">
        <v>0</v>
      </c>
      <c r="L22" s="67">
        <v>43251</v>
      </c>
      <c r="M22" s="70">
        <v>11.59</v>
      </c>
      <c r="N22" s="81">
        <v>1.1160000000000001</v>
      </c>
      <c r="O22" s="84">
        <v>1.3432810000000002</v>
      </c>
    </row>
    <row r="23" spans="1:15" x14ac:dyDescent="0.15">
      <c r="G23" s="49">
        <v>43255</v>
      </c>
      <c r="H23" s="47">
        <v>0</v>
      </c>
      <c r="I23" s="47"/>
      <c r="J23" s="47">
        <v>0</v>
      </c>
      <c r="L23" s="67">
        <v>43252</v>
      </c>
      <c r="M23" s="70">
        <v>11.4</v>
      </c>
      <c r="N23" s="81">
        <v>1.1080000000000001</v>
      </c>
      <c r="O23" s="84">
        <v>1.2996000000000003</v>
      </c>
    </row>
    <row r="24" spans="1:15" x14ac:dyDescent="0.15">
      <c r="C24" s="96"/>
      <c r="G24" s="49">
        <v>43256</v>
      </c>
      <c r="H24" s="47">
        <v>0</v>
      </c>
      <c r="I24" s="47"/>
      <c r="J24" s="47">
        <v>0</v>
      </c>
      <c r="L24" s="67">
        <v>43255</v>
      </c>
      <c r="M24" s="70">
        <v>11.45</v>
      </c>
      <c r="N24" s="81">
        <v>1.117</v>
      </c>
      <c r="O24" s="84">
        <v>1.3110250000000001</v>
      </c>
    </row>
    <row r="25" spans="1:15" x14ac:dyDescent="0.15">
      <c r="G25" s="49">
        <v>43257</v>
      </c>
      <c r="H25" s="47">
        <v>0</v>
      </c>
      <c r="I25" s="47"/>
      <c r="J25" s="47">
        <v>0</v>
      </c>
      <c r="L25" s="67">
        <v>43256</v>
      </c>
      <c r="M25" s="70">
        <v>11.31</v>
      </c>
      <c r="N25" s="81">
        <v>1.123</v>
      </c>
      <c r="O25" s="84">
        <v>1.279161</v>
      </c>
    </row>
    <row r="26" spans="1:15" x14ac:dyDescent="0.15">
      <c r="G26" s="49">
        <v>43258</v>
      </c>
      <c r="H26" s="47">
        <v>0</v>
      </c>
      <c r="I26" s="47"/>
      <c r="J26" s="47">
        <v>0</v>
      </c>
      <c r="L26" s="67">
        <v>43257</v>
      </c>
      <c r="M26" s="70">
        <v>11.32</v>
      </c>
      <c r="N26" s="81">
        <v>1.1220000000000001</v>
      </c>
      <c r="O26" s="84">
        <v>1.2814240000000003</v>
      </c>
    </row>
    <row r="27" spans="1:15" x14ac:dyDescent="0.15">
      <c r="F27" s="45"/>
      <c r="G27" s="49">
        <v>43259</v>
      </c>
      <c r="H27" s="47">
        <v>0</v>
      </c>
      <c r="I27" s="47"/>
      <c r="J27" s="47">
        <v>0</v>
      </c>
      <c r="L27" s="67">
        <v>43258</v>
      </c>
      <c r="M27" s="70">
        <v>11.37</v>
      </c>
      <c r="N27" s="81">
        <v>1.1220000000000001</v>
      </c>
      <c r="O27" s="84">
        <v>1.2927690000000001</v>
      </c>
    </row>
    <row r="28" spans="1:15" x14ac:dyDescent="0.15">
      <c r="F28" s="100"/>
      <c r="G28" s="49">
        <v>43262</v>
      </c>
      <c r="H28" s="47">
        <v>0</v>
      </c>
      <c r="I28" s="47"/>
      <c r="J28" s="47">
        <v>0</v>
      </c>
      <c r="L28" s="67">
        <v>43259</v>
      </c>
      <c r="M28" s="70">
        <v>11.37</v>
      </c>
      <c r="N28" s="81">
        <v>1.107</v>
      </c>
      <c r="O28" s="84">
        <v>1.2927690000000001</v>
      </c>
    </row>
    <row r="29" spans="1:15" x14ac:dyDescent="0.15">
      <c r="F29" s="100"/>
      <c r="G29" s="49" t="s">
        <v>198</v>
      </c>
      <c r="H29" s="47"/>
      <c r="I29" s="47"/>
      <c r="J29" s="47"/>
      <c r="L29" s="68">
        <v>43262</v>
      </c>
      <c r="M29" s="71">
        <v>11.53</v>
      </c>
      <c r="N29" s="82"/>
      <c r="O29" s="85">
        <v>1.3294090000000001</v>
      </c>
    </row>
    <row r="30" spans="1:15" x14ac:dyDescent="0.15">
      <c r="F30" s="100"/>
      <c r="G30" s="49" t="s">
        <v>24</v>
      </c>
      <c r="H30" s="47">
        <v>0</v>
      </c>
      <c r="I30" s="47"/>
      <c r="J30" s="47">
        <v>0</v>
      </c>
    </row>
    <row r="31" spans="1:15" x14ac:dyDescent="0.15">
      <c r="F31" s="100"/>
    </row>
    <row r="32" spans="1:15" x14ac:dyDescent="0.15">
      <c r="F32" s="100"/>
    </row>
    <row r="33" spans="1:6" x14ac:dyDescent="0.15">
      <c r="F33" s="100"/>
    </row>
    <row r="34" spans="1:6" x14ac:dyDescent="0.15">
      <c r="F34" s="100"/>
    </row>
    <row r="35" spans="1:6" x14ac:dyDescent="0.15">
      <c r="F35" s="100"/>
    </row>
    <row r="36" spans="1:6" x14ac:dyDescent="0.15">
      <c r="F36" s="100"/>
    </row>
    <row r="37" spans="1:6" x14ac:dyDescent="0.15">
      <c r="F37" s="100"/>
    </row>
    <row r="40" spans="1:6" x14ac:dyDescent="0.15">
      <c r="A40" s="45"/>
      <c r="B40" s="98"/>
      <c r="C40" s="99"/>
      <c r="D40" s="99"/>
    </row>
    <row r="41" spans="1:6" x14ac:dyDescent="0.15">
      <c r="A41" s="45"/>
      <c r="B41" s="45"/>
      <c r="C41" s="97"/>
      <c r="D41" s="97"/>
    </row>
    <row r="42" spans="1:6" x14ac:dyDescent="0.15">
      <c r="A42" s="45"/>
      <c r="B42" s="45"/>
      <c r="C42" s="97"/>
      <c r="D42" s="97"/>
    </row>
    <row r="43" spans="1:6" x14ac:dyDescent="0.15">
      <c r="C43" s="93"/>
      <c r="D43" s="93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8"/>
  <sheetViews>
    <sheetView zoomScale="90" zoomScaleNormal="90" zoomScalePageLayoutView="120" workbookViewId="0">
      <pane xSplit="3" ySplit="1" topLeftCell="D221" activePane="bottomRight" state="frozen"/>
      <selection pane="topRight" activeCell="D1" sqref="D1"/>
      <selection pane="bottomLeft" activeCell="A2" sqref="A2"/>
      <selection pane="bottomRight" activeCell="H235" sqref="H235"/>
    </sheetView>
  </sheetViews>
  <sheetFormatPr defaultColWidth="11" defaultRowHeight="12" x14ac:dyDescent="0.15"/>
  <cols>
    <col min="1" max="1" width="8.5" style="28" bestFit="1" customWidth="1"/>
    <col min="2" max="2" width="12.75" style="28" bestFit="1" customWidth="1"/>
    <col min="3" max="3" width="9.625" style="28" bestFit="1" customWidth="1"/>
    <col min="4" max="4" width="5.375" style="33" customWidth="1"/>
    <col min="5" max="5" width="10.125" style="33" customWidth="1"/>
    <col min="6" max="7" width="8" style="95" bestFit="1" customWidth="1"/>
    <col min="8" max="8" width="7" style="29" customWidth="1"/>
    <col min="9" max="10" width="4.625" style="33" customWidth="1"/>
    <col min="11" max="11" width="10.25" style="42" bestFit="1" customWidth="1"/>
    <col min="12" max="13" width="6.75" style="41" bestFit="1" customWidth="1"/>
    <col min="14" max="14" width="5.875" style="41" customWidth="1"/>
    <col min="15" max="16" width="6.75" style="41" bestFit="1" customWidth="1"/>
    <col min="17" max="18" width="8" style="30" bestFit="1" customWidth="1"/>
    <col min="19" max="20" width="6.625" style="31" bestFit="1" customWidth="1"/>
    <col min="21" max="21" width="6.625" style="39" bestFit="1" customWidth="1"/>
    <col min="22" max="22" width="10.25" style="42" bestFit="1" customWidth="1"/>
    <col min="23" max="23" width="7.625" style="51" bestFit="1" customWidth="1"/>
    <col min="24" max="24" width="12.75" style="29" customWidth="1"/>
    <col min="25" max="16384" width="11" style="29"/>
  </cols>
  <sheetData>
    <row r="1" spans="1:23" s="32" customFormat="1" ht="24" x14ac:dyDescent="0.15">
      <c r="A1" s="35" t="s">
        <v>37</v>
      </c>
      <c r="B1" s="35" t="s">
        <v>38</v>
      </c>
      <c r="C1" s="35" t="s">
        <v>39</v>
      </c>
      <c r="D1" s="36" t="s">
        <v>40</v>
      </c>
      <c r="E1" s="36" t="s">
        <v>41</v>
      </c>
      <c r="F1" s="35" t="s">
        <v>42</v>
      </c>
      <c r="G1" s="35" t="s">
        <v>43</v>
      </c>
      <c r="H1" s="36" t="s">
        <v>172</v>
      </c>
      <c r="I1" s="36" t="s">
        <v>173</v>
      </c>
      <c r="J1" s="36" t="s">
        <v>176</v>
      </c>
      <c r="K1" s="43" t="s">
        <v>211</v>
      </c>
      <c r="L1" s="48" t="s">
        <v>194</v>
      </c>
      <c r="M1" s="48" t="s">
        <v>193</v>
      </c>
      <c r="N1" s="48" t="s">
        <v>197</v>
      </c>
      <c r="O1" s="48" t="s">
        <v>196</v>
      </c>
      <c r="P1" s="48" t="s">
        <v>195</v>
      </c>
      <c r="Q1" s="37" t="s">
        <v>180</v>
      </c>
      <c r="R1" s="37" t="s">
        <v>174</v>
      </c>
      <c r="S1" s="38" t="s">
        <v>175</v>
      </c>
      <c r="T1" s="38" t="s">
        <v>177</v>
      </c>
      <c r="U1" s="40" t="s">
        <v>178</v>
      </c>
      <c r="V1" s="43" t="s">
        <v>210</v>
      </c>
      <c r="W1" s="50" t="s">
        <v>204</v>
      </c>
    </row>
    <row r="2" spans="1:23" x14ac:dyDescent="0.15">
      <c r="A2" s="72" t="s">
        <v>207</v>
      </c>
      <c r="B2" s="72" t="s">
        <v>53</v>
      </c>
      <c r="C2" s="72" t="s">
        <v>62</v>
      </c>
      <c r="D2" s="74">
        <v>10</v>
      </c>
      <c r="E2" s="74" t="s">
        <v>64</v>
      </c>
      <c r="F2" s="94" t="s">
        <v>208</v>
      </c>
      <c r="G2" s="94" t="s">
        <v>208</v>
      </c>
      <c r="H2" s="73"/>
      <c r="I2" s="74">
        <v>2</v>
      </c>
      <c r="J2" s="74">
        <v>10</v>
      </c>
      <c r="K2" s="75">
        <v>42901</v>
      </c>
      <c r="L2" s="76">
        <v>11.88</v>
      </c>
      <c r="M2" s="76">
        <v>8.42</v>
      </c>
      <c r="N2" s="76">
        <v>1.06</v>
      </c>
      <c r="O2" s="76">
        <v>3.22</v>
      </c>
      <c r="P2" s="76">
        <v>12.59</v>
      </c>
      <c r="Q2" s="59">
        <f t="shared" ref="Q2:Q66" si="0">IF(C2="盈利收益率",L2,IF(C2="市盈率",M2,IF(C2="市净率",N2,-1)))</f>
        <v>11.88</v>
      </c>
      <c r="R2" s="59">
        <f t="shared" ref="R2:R66" si="1">IFERROR(IF(C2="盈利收益率",POWER(Q2/J2,I2),POWER(J2/Q2,I2)),0)</f>
        <v>1.4113440000000004</v>
      </c>
      <c r="S2" s="60">
        <f t="shared" ref="S2:S66" si="2">IF(R2&gt;1,INT(H2*R2),0)</f>
        <v>0</v>
      </c>
      <c r="T2" s="77"/>
      <c r="U2" s="61">
        <f t="shared" ref="U2:U66" si="3">T2-S2</f>
        <v>0</v>
      </c>
      <c r="V2" s="75">
        <v>42902</v>
      </c>
      <c r="W2" s="78">
        <v>1.0429999999999999</v>
      </c>
    </row>
    <row r="3" spans="1:23" x14ac:dyDescent="0.15">
      <c r="A3" s="72" t="s">
        <v>222</v>
      </c>
      <c r="B3" s="72" t="s">
        <v>82</v>
      </c>
      <c r="C3" s="72" t="s">
        <v>83</v>
      </c>
      <c r="D3" s="74">
        <v>15</v>
      </c>
      <c r="E3" s="74">
        <v>25</v>
      </c>
      <c r="F3" s="94" t="s">
        <v>223</v>
      </c>
      <c r="G3" s="94" t="s">
        <v>223</v>
      </c>
      <c r="H3" s="73"/>
      <c r="I3" s="74">
        <v>2</v>
      </c>
      <c r="J3" s="74">
        <v>15</v>
      </c>
      <c r="K3" s="75">
        <v>42901</v>
      </c>
      <c r="L3" s="76"/>
      <c r="M3" s="76">
        <v>13.27</v>
      </c>
      <c r="N3" s="76">
        <v>1.73</v>
      </c>
      <c r="O3" s="76">
        <v>3.7</v>
      </c>
      <c r="P3" s="76">
        <v>13.04</v>
      </c>
      <c r="Q3" s="59">
        <f t="shared" si="0"/>
        <v>13.27</v>
      </c>
      <c r="R3" s="59">
        <f t="shared" si="1"/>
        <v>1.2777346502897051</v>
      </c>
      <c r="S3" s="60">
        <f t="shared" si="2"/>
        <v>0</v>
      </c>
      <c r="T3" s="77"/>
      <c r="U3" s="61">
        <f t="shared" si="3"/>
        <v>0</v>
      </c>
      <c r="V3" s="75">
        <v>42902</v>
      </c>
      <c r="W3" s="78">
        <v>1.0294000000000001</v>
      </c>
    </row>
    <row r="4" spans="1:23" x14ac:dyDescent="0.15">
      <c r="A4" s="72" t="s">
        <v>215</v>
      </c>
      <c r="B4" s="72" t="s">
        <v>56</v>
      </c>
      <c r="C4" s="72" t="s">
        <v>62</v>
      </c>
      <c r="D4" s="74">
        <v>10</v>
      </c>
      <c r="E4" s="74" t="s">
        <v>64</v>
      </c>
      <c r="F4" s="94" t="s">
        <v>213</v>
      </c>
      <c r="G4" s="94" t="s">
        <v>216</v>
      </c>
      <c r="H4" s="73"/>
      <c r="I4" s="74">
        <v>2</v>
      </c>
      <c r="J4" s="74">
        <v>10</v>
      </c>
      <c r="K4" s="75">
        <v>42901</v>
      </c>
      <c r="L4" s="76">
        <v>10.06</v>
      </c>
      <c r="M4" s="76">
        <v>9.94</v>
      </c>
      <c r="N4" s="76">
        <v>1.1499999999999999</v>
      </c>
      <c r="O4" s="76">
        <v>3.02</v>
      </c>
      <c r="P4" s="76">
        <v>11.57</v>
      </c>
      <c r="Q4" s="59">
        <f t="shared" si="0"/>
        <v>10.06</v>
      </c>
      <c r="R4" s="59">
        <f t="shared" si="1"/>
        <v>1.0120359999999999</v>
      </c>
      <c r="S4" s="60">
        <f t="shared" si="2"/>
        <v>0</v>
      </c>
      <c r="T4" s="77"/>
      <c r="U4" s="61">
        <f t="shared" si="3"/>
        <v>0</v>
      </c>
      <c r="V4" s="75">
        <v>42902</v>
      </c>
      <c r="W4" s="78">
        <v>1.3323</v>
      </c>
    </row>
    <row r="5" spans="1:23" x14ac:dyDescent="0.15">
      <c r="A5" s="72" t="s">
        <v>212</v>
      </c>
      <c r="B5" s="72" t="s">
        <v>55</v>
      </c>
      <c r="C5" s="72" t="s">
        <v>62</v>
      </c>
      <c r="D5" s="74">
        <v>10</v>
      </c>
      <c r="E5" s="74" t="s">
        <v>64</v>
      </c>
      <c r="F5" s="94" t="s">
        <v>213</v>
      </c>
      <c r="G5" s="94" t="s">
        <v>214</v>
      </c>
      <c r="H5" s="73"/>
      <c r="I5" s="74">
        <v>2</v>
      </c>
      <c r="J5" s="74">
        <v>10</v>
      </c>
      <c r="K5" s="75">
        <v>42901</v>
      </c>
      <c r="L5" s="76">
        <v>9.99</v>
      </c>
      <c r="M5" s="76">
        <v>10.01</v>
      </c>
      <c r="N5" s="76">
        <v>1.1599999999999999</v>
      </c>
      <c r="O5" s="76">
        <v>3.19</v>
      </c>
      <c r="P5" s="76">
        <v>11.59</v>
      </c>
      <c r="Q5" s="59">
        <f t="shared" si="0"/>
        <v>9.99</v>
      </c>
      <c r="R5" s="59">
        <f t="shared" si="1"/>
        <v>0.99800100000000003</v>
      </c>
      <c r="S5" s="60">
        <f t="shared" si="2"/>
        <v>0</v>
      </c>
      <c r="T5" s="77"/>
      <c r="U5" s="61">
        <f t="shared" si="3"/>
        <v>0</v>
      </c>
      <c r="V5" s="75">
        <v>42902</v>
      </c>
      <c r="W5" s="78">
        <v>1.1830000000000001</v>
      </c>
    </row>
    <row r="6" spans="1:23" x14ac:dyDescent="0.15">
      <c r="A6" s="72" t="s">
        <v>212</v>
      </c>
      <c r="B6" s="53" t="s">
        <v>201</v>
      </c>
      <c r="C6" s="72" t="s">
        <v>62</v>
      </c>
      <c r="D6" s="74">
        <v>10</v>
      </c>
      <c r="E6" s="90" t="s">
        <v>64</v>
      </c>
      <c r="F6" s="94" t="s">
        <v>213</v>
      </c>
      <c r="G6" s="54" t="s">
        <v>200</v>
      </c>
      <c r="H6" s="73"/>
      <c r="I6" s="74">
        <v>2</v>
      </c>
      <c r="J6" s="74">
        <v>10</v>
      </c>
      <c r="K6" s="75">
        <v>42901</v>
      </c>
      <c r="L6" s="76">
        <v>9.99</v>
      </c>
      <c r="M6" s="76">
        <v>10.01</v>
      </c>
      <c r="N6" s="76">
        <v>1.1599999999999999</v>
      </c>
      <c r="O6" s="76">
        <v>3.19</v>
      </c>
      <c r="P6" s="76">
        <v>11.59</v>
      </c>
      <c r="Q6" s="59">
        <f t="shared" si="0"/>
        <v>9.99</v>
      </c>
      <c r="R6" s="59">
        <f t="shared" si="1"/>
        <v>0.99800100000000003</v>
      </c>
      <c r="S6" s="60">
        <f t="shared" si="2"/>
        <v>0</v>
      </c>
      <c r="T6" s="77"/>
      <c r="U6" s="61">
        <f t="shared" si="3"/>
        <v>0</v>
      </c>
      <c r="V6" s="75">
        <v>42902</v>
      </c>
      <c r="W6" s="78">
        <v>1.161</v>
      </c>
    </row>
    <row r="7" spans="1:23" x14ac:dyDescent="0.15">
      <c r="A7" s="72" t="s">
        <v>228</v>
      </c>
      <c r="B7" s="72" t="s">
        <v>105</v>
      </c>
      <c r="C7" s="72" t="s">
        <v>83</v>
      </c>
      <c r="D7" s="74">
        <v>24</v>
      </c>
      <c r="E7" s="74">
        <v>33</v>
      </c>
      <c r="F7" s="94" t="s">
        <v>213</v>
      </c>
      <c r="G7" s="94" t="s">
        <v>229</v>
      </c>
      <c r="H7" s="73"/>
      <c r="I7" s="74">
        <v>2</v>
      </c>
      <c r="J7" s="74">
        <v>24</v>
      </c>
      <c r="K7" s="75">
        <v>42901</v>
      </c>
      <c r="L7" s="76"/>
      <c r="M7" s="76">
        <v>25.24</v>
      </c>
      <c r="N7" s="76">
        <v>2.91</v>
      </c>
      <c r="O7" s="76"/>
      <c r="P7" s="76">
        <v>11.53</v>
      </c>
      <c r="Q7" s="59">
        <f t="shared" si="0"/>
        <v>25.24</v>
      </c>
      <c r="R7" s="59">
        <f t="shared" si="1"/>
        <v>0.90415686116922567</v>
      </c>
      <c r="S7" s="60">
        <f t="shared" si="2"/>
        <v>0</v>
      </c>
      <c r="T7" s="77"/>
      <c r="U7" s="61">
        <f t="shared" si="3"/>
        <v>0</v>
      </c>
      <c r="V7" s="75">
        <v>42902</v>
      </c>
      <c r="W7" s="78">
        <v>1.0289999999999999</v>
      </c>
    </row>
    <row r="8" spans="1:23" x14ac:dyDescent="0.15">
      <c r="A8" s="72" t="s">
        <v>231</v>
      </c>
      <c r="B8" s="72" t="s">
        <v>108</v>
      </c>
      <c r="C8" s="72" t="s">
        <v>83</v>
      </c>
      <c r="D8" s="74">
        <v>23</v>
      </c>
      <c r="E8" s="74">
        <v>35</v>
      </c>
      <c r="F8" s="94" t="s">
        <v>232</v>
      </c>
      <c r="G8" s="94" t="s">
        <v>233</v>
      </c>
      <c r="H8" s="73"/>
      <c r="I8" s="74">
        <v>2</v>
      </c>
      <c r="J8" s="74">
        <v>23</v>
      </c>
      <c r="K8" s="75">
        <v>42901</v>
      </c>
      <c r="L8" s="76"/>
      <c r="M8" s="76">
        <v>27.71</v>
      </c>
      <c r="N8" s="76">
        <v>4.1399999999999997</v>
      </c>
      <c r="O8" s="76"/>
      <c r="P8" s="76">
        <v>14.94</v>
      </c>
      <c r="Q8" s="59">
        <f t="shared" si="0"/>
        <v>27.71</v>
      </c>
      <c r="R8" s="59">
        <f t="shared" si="1"/>
        <v>0.68894193495789047</v>
      </c>
      <c r="S8" s="60">
        <f t="shared" si="2"/>
        <v>0</v>
      </c>
      <c r="T8" s="77"/>
      <c r="U8" s="61">
        <f t="shared" si="3"/>
        <v>0</v>
      </c>
      <c r="V8" s="75">
        <v>42902</v>
      </c>
      <c r="W8" s="78">
        <v>1.1597</v>
      </c>
    </row>
    <row r="9" spans="1:23" x14ac:dyDescent="0.15">
      <c r="A9" s="72" t="s">
        <v>207</v>
      </c>
      <c r="B9" s="72" t="s">
        <v>53</v>
      </c>
      <c r="C9" s="72" t="s">
        <v>62</v>
      </c>
      <c r="D9" s="74">
        <v>10</v>
      </c>
      <c r="E9" s="74" t="s">
        <v>64</v>
      </c>
      <c r="F9" s="94" t="s">
        <v>208</v>
      </c>
      <c r="G9" s="94" t="s">
        <v>208</v>
      </c>
      <c r="H9" s="73"/>
      <c r="I9" s="74">
        <v>2</v>
      </c>
      <c r="J9" s="74">
        <v>10</v>
      </c>
      <c r="K9" s="75">
        <v>42919</v>
      </c>
      <c r="L9" s="76">
        <v>11.51</v>
      </c>
      <c r="M9" s="76">
        <v>8.69</v>
      </c>
      <c r="N9" s="76">
        <v>1.07</v>
      </c>
      <c r="O9" s="76">
        <v>3.13</v>
      </c>
      <c r="P9" s="76">
        <v>12.31</v>
      </c>
      <c r="Q9" s="59">
        <f t="shared" si="0"/>
        <v>11.51</v>
      </c>
      <c r="R9" s="59">
        <f t="shared" si="1"/>
        <v>1.3248010000000001</v>
      </c>
      <c r="S9" s="60">
        <f t="shared" si="2"/>
        <v>0</v>
      </c>
      <c r="T9" s="77"/>
      <c r="U9" s="61">
        <f t="shared" si="3"/>
        <v>0</v>
      </c>
      <c r="V9" s="75">
        <v>42920</v>
      </c>
      <c r="W9" s="78">
        <v>1.0640000000000001</v>
      </c>
    </row>
    <row r="10" spans="1:23" x14ac:dyDescent="0.15">
      <c r="A10" s="72" t="s">
        <v>222</v>
      </c>
      <c r="B10" s="72" t="s">
        <v>82</v>
      </c>
      <c r="C10" s="72" t="s">
        <v>83</v>
      </c>
      <c r="D10" s="74">
        <v>15</v>
      </c>
      <c r="E10" s="74">
        <v>25</v>
      </c>
      <c r="F10" s="94" t="s">
        <v>223</v>
      </c>
      <c r="G10" s="94" t="s">
        <v>223</v>
      </c>
      <c r="H10" s="73"/>
      <c r="I10" s="74">
        <v>2</v>
      </c>
      <c r="J10" s="74">
        <v>15</v>
      </c>
      <c r="K10" s="75">
        <v>42919</v>
      </c>
      <c r="L10" s="76"/>
      <c r="M10" s="76">
        <v>13.6</v>
      </c>
      <c r="N10" s="76">
        <v>1.75</v>
      </c>
      <c r="O10" s="76">
        <v>3.37</v>
      </c>
      <c r="P10" s="76">
        <v>12.87</v>
      </c>
      <c r="Q10" s="59">
        <f t="shared" si="0"/>
        <v>13.6</v>
      </c>
      <c r="R10" s="59">
        <f t="shared" si="1"/>
        <v>1.2164792387543255</v>
      </c>
      <c r="S10" s="60">
        <f t="shared" si="2"/>
        <v>0</v>
      </c>
      <c r="T10" s="77"/>
      <c r="U10" s="61">
        <f t="shared" si="3"/>
        <v>0</v>
      </c>
      <c r="V10" s="75">
        <v>42920</v>
      </c>
      <c r="W10" s="78">
        <v>1.056</v>
      </c>
    </row>
    <row r="11" spans="1:23" x14ac:dyDescent="0.15">
      <c r="A11" s="72" t="s">
        <v>224</v>
      </c>
      <c r="B11" s="72" t="s">
        <v>162</v>
      </c>
      <c r="C11" s="72" t="s">
        <v>83</v>
      </c>
      <c r="D11" s="74">
        <v>33</v>
      </c>
      <c r="E11" s="74">
        <v>40</v>
      </c>
      <c r="F11" s="94" t="s">
        <v>225</v>
      </c>
      <c r="G11" s="94" t="s">
        <v>226</v>
      </c>
      <c r="H11" s="73"/>
      <c r="I11" s="74">
        <v>2</v>
      </c>
      <c r="J11" s="74">
        <v>31</v>
      </c>
      <c r="K11" s="75">
        <v>42919</v>
      </c>
      <c r="L11" s="76"/>
      <c r="M11" s="76">
        <v>31.08</v>
      </c>
      <c r="N11" s="76">
        <v>2.56</v>
      </c>
      <c r="O11" s="76"/>
      <c r="P11" s="76">
        <v>8.24</v>
      </c>
      <c r="Q11" s="59">
        <f t="shared" si="0"/>
        <v>31.08</v>
      </c>
      <c r="R11" s="59">
        <f t="shared" si="1"/>
        <v>0.99485862034124595</v>
      </c>
      <c r="S11" s="60">
        <f t="shared" si="2"/>
        <v>0</v>
      </c>
      <c r="T11" s="77"/>
      <c r="U11" s="61">
        <f t="shared" si="3"/>
        <v>0</v>
      </c>
      <c r="V11" s="75">
        <v>42920</v>
      </c>
      <c r="W11" s="78">
        <v>2.2904</v>
      </c>
    </row>
    <row r="12" spans="1:23" x14ac:dyDescent="0.15">
      <c r="A12" s="72" t="s">
        <v>215</v>
      </c>
      <c r="B12" s="72" t="s">
        <v>56</v>
      </c>
      <c r="C12" s="72" t="s">
        <v>62</v>
      </c>
      <c r="D12" s="74">
        <v>10</v>
      </c>
      <c r="E12" s="74" t="s">
        <v>64</v>
      </c>
      <c r="F12" s="94" t="s">
        <v>213</v>
      </c>
      <c r="G12" s="94" t="s">
        <v>216</v>
      </c>
      <c r="H12" s="73"/>
      <c r="I12" s="74">
        <v>2</v>
      </c>
      <c r="J12" s="74">
        <v>10</v>
      </c>
      <c r="K12" s="75">
        <v>42919</v>
      </c>
      <c r="L12" s="76">
        <v>9.8000000000000007</v>
      </c>
      <c r="M12" s="76">
        <v>10.199999999999999</v>
      </c>
      <c r="N12" s="76">
        <v>1.18</v>
      </c>
      <c r="O12" s="76">
        <v>2.95</v>
      </c>
      <c r="P12" s="76">
        <v>11.57</v>
      </c>
      <c r="Q12" s="59">
        <f t="shared" si="0"/>
        <v>9.8000000000000007</v>
      </c>
      <c r="R12" s="59">
        <f t="shared" si="1"/>
        <v>0.96040000000000014</v>
      </c>
      <c r="S12" s="60">
        <f t="shared" si="2"/>
        <v>0</v>
      </c>
      <c r="T12" s="77"/>
      <c r="U12" s="61">
        <f t="shared" si="3"/>
        <v>0</v>
      </c>
      <c r="V12" s="75">
        <v>42920</v>
      </c>
      <c r="W12" s="78">
        <v>1.3786</v>
      </c>
    </row>
    <row r="13" spans="1:23" x14ac:dyDescent="0.15">
      <c r="A13" s="72" t="s">
        <v>212</v>
      </c>
      <c r="B13" s="72" t="s">
        <v>55</v>
      </c>
      <c r="C13" s="72" t="s">
        <v>62</v>
      </c>
      <c r="D13" s="74">
        <v>10</v>
      </c>
      <c r="E13" s="74" t="s">
        <v>64</v>
      </c>
      <c r="F13" s="94" t="s">
        <v>213</v>
      </c>
      <c r="G13" s="94" t="s">
        <v>214</v>
      </c>
      <c r="H13" s="73"/>
      <c r="I13" s="74">
        <v>2</v>
      </c>
      <c r="J13" s="74">
        <v>10</v>
      </c>
      <c r="K13" s="75">
        <v>42919</v>
      </c>
      <c r="L13" s="76">
        <v>9.7100000000000009</v>
      </c>
      <c r="M13" s="76">
        <v>10.3</v>
      </c>
      <c r="N13" s="76">
        <v>1.19</v>
      </c>
      <c r="O13" s="76">
        <v>3.05</v>
      </c>
      <c r="P13" s="76">
        <v>11.55</v>
      </c>
      <c r="Q13" s="59">
        <f t="shared" si="0"/>
        <v>9.7100000000000009</v>
      </c>
      <c r="R13" s="59">
        <f t="shared" si="1"/>
        <v>0.94284100000000015</v>
      </c>
      <c r="S13" s="60">
        <f t="shared" si="2"/>
        <v>0</v>
      </c>
      <c r="T13" s="77"/>
      <c r="U13" s="61">
        <f t="shared" si="3"/>
        <v>0</v>
      </c>
      <c r="V13" s="75">
        <v>42920</v>
      </c>
      <c r="W13" s="78">
        <v>1.224</v>
      </c>
    </row>
    <row r="14" spans="1:23" x14ac:dyDescent="0.15">
      <c r="A14" s="72" t="s">
        <v>212</v>
      </c>
      <c r="B14" s="53" t="s">
        <v>201</v>
      </c>
      <c r="C14" s="72" t="s">
        <v>62</v>
      </c>
      <c r="D14" s="74">
        <v>10</v>
      </c>
      <c r="E14" s="90" t="s">
        <v>64</v>
      </c>
      <c r="F14" s="94" t="s">
        <v>213</v>
      </c>
      <c r="G14" s="54" t="s">
        <v>200</v>
      </c>
      <c r="H14" s="73"/>
      <c r="I14" s="74">
        <v>2</v>
      </c>
      <c r="J14" s="74">
        <v>10</v>
      </c>
      <c r="K14" s="75">
        <v>42919</v>
      </c>
      <c r="L14" s="76">
        <v>9.7100000000000009</v>
      </c>
      <c r="M14" s="76">
        <v>10.3</v>
      </c>
      <c r="N14" s="76">
        <v>1.19</v>
      </c>
      <c r="O14" s="76">
        <v>3.05</v>
      </c>
      <c r="P14" s="76">
        <v>11.55</v>
      </c>
      <c r="Q14" s="59">
        <f t="shared" si="0"/>
        <v>9.7100000000000009</v>
      </c>
      <c r="R14" s="59">
        <f t="shared" si="1"/>
        <v>0.94284100000000015</v>
      </c>
      <c r="S14" s="60">
        <f t="shared" si="2"/>
        <v>0</v>
      </c>
      <c r="T14" s="77"/>
      <c r="U14" s="61">
        <f t="shared" si="3"/>
        <v>0</v>
      </c>
      <c r="V14" s="75">
        <v>42920</v>
      </c>
      <c r="W14" s="78">
        <v>1.1919999999999999</v>
      </c>
    </row>
    <row r="15" spans="1:23" x14ac:dyDescent="0.15">
      <c r="A15" s="72" t="s">
        <v>228</v>
      </c>
      <c r="B15" s="72" t="s">
        <v>105</v>
      </c>
      <c r="C15" s="72" t="s">
        <v>83</v>
      </c>
      <c r="D15" s="74">
        <v>24</v>
      </c>
      <c r="E15" s="74">
        <v>33</v>
      </c>
      <c r="F15" s="94" t="s">
        <v>213</v>
      </c>
      <c r="G15" s="94" t="s">
        <v>229</v>
      </c>
      <c r="H15" s="73"/>
      <c r="I15" s="74">
        <v>2</v>
      </c>
      <c r="J15" s="74">
        <v>24</v>
      </c>
      <c r="K15" s="75">
        <v>42919</v>
      </c>
      <c r="L15" s="76"/>
      <c r="M15" s="76">
        <v>25.71</v>
      </c>
      <c r="N15" s="76">
        <v>2.99</v>
      </c>
      <c r="O15" s="76"/>
      <c r="P15" s="76">
        <v>11.63</v>
      </c>
      <c r="Q15" s="59">
        <f t="shared" si="0"/>
        <v>25.71</v>
      </c>
      <c r="R15" s="59">
        <f t="shared" si="1"/>
        <v>0.87140155409020914</v>
      </c>
      <c r="S15" s="60">
        <f t="shared" si="2"/>
        <v>0</v>
      </c>
      <c r="T15" s="77"/>
      <c r="U15" s="61">
        <f t="shared" si="3"/>
        <v>0</v>
      </c>
      <c r="V15" s="75">
        <v>42920</v>
      </c>
      <c r="W15" s="78">
        <v>1.0431999999999999</v>
      </c>
    </row>
    <row r="16" spans="1:23" x14ac:dyDescent="0.15">
      <c r="A16" s="72" t="s">
        <v>231</v>
      </c>
      <c r="B16" s="72" t="s">
        <v>108</v>
      </c>
      <c r="C16" s="72" t="s">
        <v>83</v>
      </c>
      <c r="D16" s="74">
        <v>23</v>
      </c>
      <c r="E16" s="74">
        <v>35</v>
      </c>
      <c r="F16" s="94" t="s">
        <v>232</v>
      </c>
      <c r="G16" s="94" t="s">
        <v>233</v>
      </c>
      <c r="H16" s="73"/>
      <c r="I16" s="74">
        <v>2</v>
      </c>
      <c r="J16" s="74">
        <v>23</v>
      </c>
      <c r="K16" s="75">
        <v>42919</v>
      </c>
      <c r="L16" s="76"/>
      <c r="M16" s="76">
        <v>28.27</v>
      </c>
      <c r="N16" s="76">
        <v>4.22</v>
      </c>
      <c r="O16" s="76"/>
      <c r="P16" s="76">
        <v>14.93</v>
      </c>
      <c r="Q16" s="59">
        <f t="shared" si="0"/>
        <v>28.27</v>
      </c>
      <c r="R16" s="59">
        <f t="shared" si="1"/>
        <v>0.66191779231271963</v>
      </c>
      <c r="S16" s="60">
        <f t="shared" si="2"/>
        <v>0</v>
      </c>
      <c r="T16" s="77"/>
      <c r="U16" s="61">
        <f t="shared" si="3"/>
        <v>0</v>
      </c>
      <c r="V16" s="75">
        <v>42920</v>
      </c>
      <c r="W16" s="78">
        <v>1.1850000000000001</v>
      </c>
    </row>
    <row r="17" spans="1:23" x14ac:dyDescent="0.15">
      <c r="A17" s="72" t="s">
        <v>222</v>
      </c>
      <c r="B17" s="72" t="s">
        <v>82</v>
      </c>
      <c r="C17" s="72" t="s">
        <v>83</v>
      </c>
      <c r="D17" s="74">
        <v>15</v>
      </c>
      <c r="E17" s="74">
        <v>25</v>
      </c>
      <c r="F17" s="94" t="s">
        <v>223</v>
      </c>
      <c r="G17" s="94" t="s">
        <v>223</v>
      </c>
      <c r="H17" s="73"/>
      <c r="I17" s="74">
        <v>2</v>
      </c>
      <c r="J17" s="74">
        <v>15</v>
      </c>
      <c r="K17" s="75">
        <v>42954</v>
      </c>
      <c r="L17" s="76"/>
      <c r="M17" s="76">
        <v>13.53</v>
      </c>
      <c r="N17" s="76">
        <v>1.75</v>
      </c>
      <c r="O17" s="76">
        <v>3.31</v>
      </c>
      <c r="P17" s="76">
        <v>12.93</v>
      </c>
      <c r="Q17" s="59">
        <f t="shared" si="0"/>
        <v>13.53</v>
      </c>
      <c r="R17" s="59">
        <f t="shared" si="1"/>
        <v>1.2290991686373223</v>
      </c>
      <c r="S17" s="60">
        <f t="shared" si="2"/>
        <v>0</v>
      </c>
      <c r="T17" s="77"/>
      <c r="U17" s="61">
        <f t="shared" si="3"/>
        <v>0</v>
      </c>
      <c r="V17" s="75">
        <v>42955</v>
      </c>
      <c r="W17" s="78">
        <v>1.0734999999999999</v>
      </c>
    </row>
    <row r="18" spans="1:23" x14ac:dyDescent="0.15">
      <c r="A18" s="72" t="s">
        <v>207</v>
      </c>
      <c r="B18" s="72" t="s">
        <v>53</v>
      </c>
      <c r="C18" s="72" t="s">
        <v>62</v>
      </c>
      <c r="D18" s="74">
        <v>10</v>
      </c>
      <c r="E18" s="74" t="s">
        <v>64</v>
      </c>
      <c r="F18" s="94" t="s">
        <v>208</v>
      </c>
      <c r="G18" s="94" t="s">
        <v>208</v>
      </c>
      <c r="H18" s="73"/>
      <c r="I18" s="74">
        <v>2</v>
      </c>
      <c r="J18" s="74">
        <v>10</v>
      </c>
      <c r="K18" s="75">
        <v>42954</v>
      </c>
      <c r="L18" s="76">
        <v>10.99</v>
      </c>
      <c r="M18" s="76">
        <v>9.1</v>
      </c>
      <c r="N18" s="76">
        <v>1.1200000000000001</v>
      </c>
      <c r="O18" s="76">
        <v>3.23</v>
      </c>
      <c r="P18" s="76">
        <v>12.25</v>
      </c>
      <c r="Q18" s="59">
        <f t="shared" si="0"/>
        <v>10.99</v>
      </c>
      <c r="R18" s="59">
        <f t="shared" si="1"/>
        <v>1.2078009999999999</v>
      </c>
      <c r="S18" s="60">
        <f t="shared" si="2"/>
        <v>0</v>
      </c>
      <c r="T18" s="77"/>
      <c r="U18" s="61">
        <f t="shared" si="3"/>
        <v>0</v>
      </c>
      <c r="V18" s="75">
        <v>42955</v>
      </c>
      <c r="W18" s="78">
        <v>1.123</v>
      </c>
    </row>
    <row r="19" spans="1:23" x14ac:dyDescent="0.15">
      <c r="A19" s="72" t="s">
        <v>224</v>
      </c>
      <c r="B19" s="72" t="s">
        <v>162</v>
      </c>
      <c r="C19" s="72" t="s">
        <v>83</v>
      </c>
      <c r="D19" s="74">
        <v>33</v>
      </c>
      <c r="E19" s="74">
        <v>40</v>
      </c>
      <c r="F19" s="94" t="s">
        <v>225</v>
      </c>
      <c r="G19" s="94" t="s">
        <v>226</v>
      </c>
      <c r="H19" s="73"/>
      <c r="I19" s="74">
        <v>2</v>
      </c>
      <c r="J19" s="74">
        <v>31</v>
      </c>
      <c r="K19" s="75">
        <v>42954</v>
      </c>
      <c r="L19" s="76"/>
      <c r="M19" s="76">
        <v>31.12</v>
      </c>
      <c r="N19" s="76">
        <v>2.57</v>
      </c>
      <c r="O19" s="76"/>
      <c r="P19" s="76">
        <v>8.26</v>
      </c>
      <c r="Q19" s="59">
        <f t="shared" si="0"/>
        <v>31.12</v>
      </c>
      <c r="R19" s="59">
        <f t="shared" si="1"/>
        <v>0.99230278679099404</v>
      </c>
      <c r="S19" s="60">
        <f t="shared" si="2"/>
        <v>0</v>
      </c>
      <c r="T19" s="77"/>
      <c r="U19" s="61">
        <f t="shared" si="3"/>
        <v>0</v>
      </c>
      <c r="V19" s="75">
        <v>42955</v>
      </c>
      <c r="W19" s="78">
        <v>2.3748</v>
      </c>
    </row>
    <row r="20" spans="1:23" x14ac:dyDescent="0.15">
      <c r="A20" s="72" t="s">
        <v>228</v>
      </c>
      <c r="B20" s="72" t="s">
        <v>105</v>
      </c>
      <c r="C20" s="72" t="s">
        <v>83</v>
      </c>
      <c r="D20" s="74">
        <v>24</v>
      </c>
      <c r="E20" s="74">
        <v>33</v>
      </c>
      <c r="F20" s="94" t="s">
        <v>213</v>
      </c>
      <c r="G20" s="94" t="s">
        <v>229</v>
      </c>
      <c r="H20" s="73"/>
      <c r="I20" s="74">
        <v>2</v>
      </c>
      <c r="J20" s="74">
        <v>24</v>
      </c>
      <c r="K20" s="75">
        <v>42954</v>
      </c>
      <c r="L20" s="76"/>
      <c r="M20" s="76">
        <v>24.8</v>
      </c>
      <c r="N20" s="76">
        <v>2.87</v>
      </c>
      <c r="O20" s="76"/>
      <c r="P20" s="76">
        <v>11.57</v>
      </c>
      <c r="Q20" s="59">
        <f t="shared" si="0"/>
        <v>24.8</v>
      </c>
      <c r="R20" s="59">
        <f t="shared" si="1"/>
        <v>0.93652445369406856</v>
      </c>
      <c r="S20" s="60">
        <f t="shared" si="2"/>
        <v>0</v>
      </c>
      <c r="T20" s="77"/>
      <c r="U20" s="61">
        <f t="shared" si="3"/>
        <v>0</v>
      </c>
      <c r="V20" s="75">
        <v>42955</v>
      </c>
      <c r="W20" s="78">
        <v>1.0226</v>
      </c>
    </row>
    <row r="21" spans="1:23" x14ac:dyDescent="0.15">
      <c r="A21" s="72" t="s">
        <v>212</v>
      </c>
      <c r="B21" s="72" t="s">
        <v>55</v>
      </c>
      <c r="C21" s="72" t="s">
        <v>62</v>
      </c>
      <c r="D21" s="74">
        <v>10</v>
      </c>
      <c r="E21" s="74" t="s">
        <v>64</v>
      </c>
      <c r="F21" s="94" t="s">
        <v>213</v>
      </c>
      <c r="G21" s="94" t="s">
        <v>214</v>
      </c>
      <c r="H21" s="73"/>
      <c r="I21" s="74">
        <v>2</v>
      </c>
      <c r="J21" s="74">
        <v>10</v>
      </c>
      <c r="K21" s="75">
        <v>42954</v>
      </c>
      <c r="L21" s="76">
        <v>9.44</v>
      </c>
      <c r="M21" s="76">
        <v>10.59</v>
      </c>
      <c r="N21" s="76">
        <v>1.23</v>
      </c>
      <c r="O21" s="76">
        <v>3.37</v>
      </c>
      <c r="P21" s="76">
        <v>11.61</v>
      </c>
      <c r="Q21" s="59">
        <f t="shared" si="0"/>
        <v>9.44</v>
      </c>
      <c r="R21" s="59">
        <f t="shared" si="1"/>
        <v>0.89113599999999993</v>
      </c>
      <c r="S21" s="60">
        <f t="shared" si="2"/>
        <v>0</v>
      </c>
      <c r="T21" s="77"/>
      <c r="U21" s="61">
        <f t="shared" si="3"/>
        <v>0</v>
      </c>
      <c r="V21" s="75">
        <v>42955</v>
      </c>
      <c r="W21" s="78">
        <v>1.26</v>
      </c>
    </row>
    <row r="22" spans="1:23" x14ac:dyDescent="0.15">
      <c r="A22" s="72" t="s">
        <v>212</v>
      </c>
      <c r="B22" s="53" t="s">
        <v>201</v>
      </c>
      <c r="C22" s="72" t="s">
        <v>62</v>
      </c>
      <c r="D22" s="74">
        <v>10</v>
      </c>
      <c r="E22" s="90" t="s">
        <v>64</v>
      </c>
      <c r="F22" s="94" t="s">
        <v>213</v>
      </c>
      <c r="G22" s="54" t="s">
        <v>200</v>
      </c>
      <c r="H22" s="73"/>
      <c r="I22" s="74">
        <v>2</v>
      </c>
      <c r="J22" s="74">
        <v>10</v>
      </c>
      <c r="K22" s="75">
        <v>42954</v>
      </c>
      <c r="L22" s="76">
        <v>9.44</v>
      </c>
      <c r="M22" s="76">
        <v>10.59</v>
      </c>
      <c r="N22" s="76">
        <v>1.23</v>
      </c>
      <c r="O22" s="76">
        <v>3.37</v>
      </c>
      <c r="P22" s="76">
        <v>11.61</v>
      </c>
      <c r="Q22" s="59">
        <f t="shared" si="0"/>
        <v>9.44</v>
      </c>
      <c r="R22" s="59">
        <f t="shared" si="1"/>
        <v>0.89113599999999993</v>
      </c>
      <c r="S22" s="60">
        <f t="shared" si="2"/>
        <v>0</v>
      </c>
      <c r="T22" s="77"/>
      <c r="U22" s="61">
        <f t="shared" si="3"/>
        <v>0</v>
      </c>
      <c r="V22" s="75">
        <v>42955</v>
      </c>
      <c r="W22" s="78">
        <v>1.236</v>
      </c>
    </row>
    <row r="23" spans="1:23" x14ac:dyDescent="0.15">
      <c r="A23" s="72" t="s">
        <v>215</v>
      </c>
      <c r="B23" s="72" t="s">
        <v>56</v>
      </c>
      <c r="C23" s="72" t="s">
        <v>62</v>
      </c>
      <c r="D23" s="74">
        <v>10</v>
      </c>
      <c r="E23" s="74" t="s">
        <v>64</v>
      </c>
      <c r="F23" s="94" t="s">
        <v>213</v>
      </c>
      <c r="G23" s="94" t="s">
        <v>216</v>
      </c>
      <c r="H23" s="73"/>
      <c r="I23" s="74">
        <v>2</v>
      </c>
      <c r="J23" s="74">
        <v>10</v>
      </c>
      <c r="K23" s="75">
        <v>42954</v>
      </c>
      <c r="L23" s="76">
        <v>9.41</v>
      </c>
      <c r="M23" s="76">
        <v>10.63</v>
      </c>
      <c r="N23" s="76">
        <v>1.23</v>
      </c>
      <c r="O23" s="76">
        <v>3.09</v>
      </c>
      <c r="P23" s="76">
        <v>11.57</v>
      </c>
      <c r="Q23" s="59">
        <f t="shared" si="0"/>
        <v>9.41</v>
      </c>
      <c r="R23" s="59">
        <f t="shared" si="1"/>
        <v>0.88548100000000007</v>
      </c>
      <c r="S23" s="60">
        <f t="shared" si="2"/>
        <v>0</v>
      </c>
      <c r="T23" s="77"/>
      <c r="U23" s="61">
        <f t="shared" si="3"/>
        <v>0</v>
      </c>
      <c r="V23" s="75">
        <v>42955</v>
      </c>
      <c r="W23" s="78">
        <v>1.4497</v>
      </c>
    </row>
    <row r="24" spans="1:23" x14ac:dyDescent="0.15">
      <c r="A24" s="72" t="s">
        <v>231</v>
      </c>
      <c r="B24" s="72" t="s">
        <v>108</v>
      </c>
      <c r="C24" s="72" t="s">
        <v>83</v>
      </c>
      <c r="D24" s="74">
        <v>23</v>
      </c>
      <c r="E24" s="74">
        <v>35</v>
      </c>
      <c r="F24" s="94" t="s">
        <v>232</v>
      </c>
      <c r="G24" s="94" t="s">
        <v>233</v>
      </c>
      <c r="H24" s="73"/>
      <c r="I24" s="74">
        <v>2</v>
      </c>
      <c r="J24" s="74">
        <v>23</v>
      </c>
      <c r="K24" s="75">
        <v>42954</v>
      </c>
      <c r="L24" s="76"/>
      <c r="M24" s="76">
        <v>28.48</v>
      </c>
      <c r="N24" s="76">
        <v>4.3499999999999996</v>
      </c>
      <c r="O24" s="76"/>
      <c r="P24" s="76">
        <v>15.27</v>
      </c>
      <c r="Q24" s="59">
        <f t="shared" si="0"/>
        <v>28.48</v>
      </c>
      <c r="R24" s="59">
        <f t="shared" si="1"/>
        <v>0.65219235260699393</v>
      </c>
      <c r="S24" s="60">
        <f t="shared" si="2"/>
        <v>0</v>
      </c>
      <c r="T24" s="77"/>
      <c r="U24" s="61">
        <f t="shared" si="3"/>
        <v>0</v>
      </c>
      <c r="V24" s="75">
        <v>42955</v>
      </c>
      <c r="W24" s="78">
        <v>1.2391000000000001</v>
      </c>
    </row>
    <row r="25" spans="1:23" x14ac:dyDescent="0.15">
      <c r="A25" s="72" t="s">
        <v>222</v>
      </c>
      <c r="B25" s="72" t="s">
        <v>82</v>
      </c>
      <c r="C25" s="72" t="s">
        <v>83</v>
      </c>
      <c r="D25" s="74">
        <v>15</v>
      </c>
      <c r="E25" s="74">
        <v>25</v>
      </c>
      <c r="F25" s="94" t="s">
        <v>223</v>
      </c>
      <c r="G25" s="94" t="s">
        <v>223</v>
      </c>
      <c r="H25" s="73"/>
      <c r="I25" s="74">
        <v>2</v>
      </c>
      <c r="J25" s="74">
        <v>15</v>
      </c>
      <c r="K25" s="75">
        <v>42979</v>
      </c>
      <c r="L25" s="76"/>
      <c r="M25" s="76">
        <v>13.52</v>
      </c>
      <c r="N25" s="76">
        <v>1.77</v>
      </c>
      <c r="O25" s="76">
        <v>3.23</v>
      </c>
      <c r="P25" s="76">
        <v>13.09</v>
      </c>
      <c r="Q25" s="59">
        <f t="shared" si="0"/>
        <v>13.52</v>
      </c>
      <c r="R25" s="59">
        <f t="shared" si="1"/>
        <v>1.2309180350828053</v>
      </c>
      <c r="S25" s="60">
        <f t="shared" si="2"/>
        <v>0</v>
      </c>
      <c r="T25" s="77"/>
      <c r="U25" s="61">
        <f t="shared" si="3"/>
        <v>0</v>
      </c>
      <c r="V25" s="75">
        <v>42982</v>
      </c>
      <c r="W25" s="78">
        <v>1.0858000000000001</v>
      </c>
    </row>
    <row r="26" spans="1:23" x14ac:dyDescent="0.15">
      <c r="A26" s="72" t="s">
        <v>207</v>
      </c>
      <c r="B26" s="72" t="s">
        <v>53</v>
      </c>
      <c r="C26" s="72" t="s">
        <v>62</v>
      </c>
      <c r="D26" s="74">
        <v>10</v>
      </c>
      <c r="E26" s="74" t="s">
        <v>64</v>
      </c>
      <c r="F26" s="94" t="s">
        <v>208</v>
      </c>
      <c r="G26" s="94" t="s">
        <v>208</v>
      </c>
      <c r="H26" s="73"/>
      <c r="I26" s="74">
        <v>2</v>
      </c>
      <c r="J26" s="74">
        <v>10</v>
      </c>
      <c r="K26" s="75">
        <v>42979</v>
      </c>
      <c r="L26" s="76">
        <v>10.92</v>
      </c>
      <c r="M26" s="76">
        <v>9.16</v>
      </c>
      <c r="N26" s="76">
        <v>1.1499999999999999</v>
      </c>
      <c r="O26" s="76">
        <v>3.16</v>
      </c>
      <c r="P26" s="76">
        <v>12.55</v>
      </c>
      <c r="Q26" s="59">
        <f t="shared" si="0"/>
        <v>10.92</v>
      </c>
      <c r="R26" s="59">
        <f t="shared" si="1"/>
        <v>1.1924640000000002</v>
      </c>
      <c r="S26" s="60">
        <f t="shared" si="2"/>
        <v>0</v>
      </c>
      <c r="T26" s="77"/>
      <c r="U26" s="61">
        <f t="shared" si="3"/>
        <v>0</v>
      </c>
      <c r="V26" s="75">
        <v>42982</v>
      </c>
      <c r="W26" s="78">
        <v>1.133</v>
      </c>
    </row>
    <row r="27" spans="1:23" x14ac:dyDescent="0.15">
      <c r="A27" s="72" t="s">
        <v>224</v>
      </c>
      <c r="B27" s="72" t="s">
        <v>162</v>
      </c>
      <c r="C27" s="72" t="s">
        <v>83</v>
      </c>
      <c r="D27" s="74">
        <v>33</v>
      </c>
      <c r="E27" s="74">
        <v>40</v>
      </c>
      <c r="F27" s="94" t="s">
        <v>225</v>
      </c>
      <c r="G27" s="94" t="s">
        <v>226</v>
      </c>
      <c r="H27" s="73"/>
      <c r="I27" s="74">
        <v>2</v>
      </c>
      <c r="J27" s="74">
        <v>31</v>
      </c>
      <c r="K27" s="75">
        <v>42979</v>
      </c>
      <c r="L27" s="76"/>
      <c r="M27" s="76">
        <v>32.229999999999997</v>
      </c>
      <c r="N27" s="76">
        <v>2.79</v>
      </c>
      <c r="O27" s="76"/>
      <c r="P27" s="76">
        <v>8.66</v>
      </c>
      <c r="Q27" s="59">
        <f t="shared" si="0"/>
        <v>32.229999999999997</v>
      </c>
      <c r="R27" s="59">
        <f t="shared" si="1"/>
        <v>0.92513002601434835</v>
      </c>
      <c r="S27" s="60">
        <f t="shared" si="2"/>
        <v>0</v>
      </c>
      <c r="T27" s="77"/>
      <c r="U27" s="61">
        <f t="shared" si="3"/>
        <v>0</v>
      </c>
      <c r="V27" s="75">
        <v>42982</v>
      </c>
      <c r="W27" s="78">
        <v>2.4756999999999998</v>
      </c>
    </row>
    <row r="28" spans="1:23" x14ac:dyDescent="0.15">
      <c r="A28" s="72" t="s">
        <v>215</v>
      </c>
      <c r="B28" s="72" t="s">
        <v>56</v>
      </c>
      <c r="C28" s="72" t="s">
        <v>62</v>
      </c>
      <c r="D28" s="74">
        <v>10</v>
      </c>
      <c r="E28" s="74" t="s">
        <v>64</v>
      </c>
      <c r="F28" s="94" t="s">
        <v>213</v>
      </c>
      <c r="G28" s="94" t="s">
        <v>216</v>
      </c>
      <c r="H28" s="73"/>
      <c r="I28" s="74">
        <v>2</v>
      </c>
      <c r="J28" s="74">
        <v>10</v>
      </c>
      <c r="K28" s="75">
        <v>42979</v>
      </c>
      <c r="L28" s="76">
        <v>9.43</v>
      </c>
      <c r="M28" s="76">
        <v>10.61</v>
      </c>
      <c r="N28" s="76">
        <v>1.26</v>
      </c>
      <c r="O28" s="76">
        <v>3.1</v>
      </c>
      <c r="P28" s="76">
        <v>11.88</v>
      </c>
      <c r="Q28" s="59">
        <f t="shared" si="0"/>
        <v>9.43</v>
      </c>
      <c r="R28" s="59">
        <f t="shared" si="1"/>
        <v>0.88924899999999996</v>
      </c>
      <c r="S28" s="60">
        <f t="shared" si="2"/>
        <v>0</v>
      </c>
      <c r="T28" s="77"/>
      <c r="U28" s="61">
        <f t="shared" si="3"/>
        <v>0</v>
      </c>
      <c r="V28" s="75">
        <v>42982</v>
      </c>
      <c r="W28" s="78">
        <v>1.4829000000000001</v>
      </c>
    </row>
    <row r="29" spans="1:23" x14ac:dyDescent="0.15">
      <c r="A29" s="72" t="s">
        <v>228</v>
      </c>
      <c r="B29" s="72" t="s">
        <v>105</v>
      </c>
      <c r="C29" s="72" t="s">
        <v>83</v>
      </c>
      <c r="D29" s="74">
        <v>24</v>
      </c>
      <c r="E29" s="74">
        <v>33</v>
      </c>
      <c r="F29" s="94" t="s">
        <v>213</v>
      </c>
      <c r="G29" s="94" t="s">
        <v>229</v>
      </c>
      <c r="H29" s="73"/>
      <c r="I29" s="74">
        <v>2</v>
      </c>
      <c r="J29" s="74">
        <v>24</v>
      </c>
      <c r="K29" s="75">
        <v>42979</v>
      </c>
      <c r="L29" s="76"/>
      <c r="M29" s="76">
        <v>25.66</v>
      </c>
      <c r="N29" s="76">
        <v>2.97</v>
      </c>
      <c r="O29" s="76"/>
      <c r="P29" s="76">
        <v>11.57</v>
      </c>
      <c r="Q29" s="59">
        <f t="shared" si="0"/>
        <v>25.66</v>
      </c>
      <c r="R29" s="59">
        <f t="shared" si="1"/>
        <v>0.87480081575176061</v>
      </c>
      <c r="S29" s="60">
        <f t="shared" si="2"/>
        <v>0</v>
      </c>
      <c r="T29" s="77"/>
      <c r="U29" s="61">
        <f t="shared" si="3"/>
        <v>0</v>
      </c>
      <c r="V29" s="75">
        <v>42982</v>
      </c>
      <c r="W29" s="78">
        <v>1.0488999999999999</v>
      </c>
    </row>
    <row r="30" spans="1:23" x14ac:dyDescent="0.15">
      <c r="A30" s="72" t="s">
        <v>212</v>
      </c>
      <c r="B30" s="72" t="s">
        <v>55</v>
      </c>
      <c r="C30" s="72" t="s">
        <v>62</v>
      </c>
      <c r="D30" s="74">
        <v>10</v>
      </c>
      <c r="E30" s="74" t="s">
        <v>64</v>
      </c>
      <c r="F30" s="94" t="s">
        <v>213</v>
      </c>
      <c r="G30" s="94" t="s">
        <v>214</v>
      </c>
      <c r="H30" s="73"/>
      <c r="I30" s="74">
        <v>2</v>
      </c>
      <c r="J30" s="74">
        <v>10</v>
      </c>
      <c r="K30" s="75">
        <v>42979</v>
      </c>
      <c r="L30" s="76">
        <v>9.25</v>
      </c>
      <c r="M30" s="76">
        <v>10.81</v>
      </c>
      <c r="N30" s="76">
        <v>1.28</v>
      </c>
      <c r="O30" s="76">
        <v>3.33</v>
      </c>
      <c r="P30" s="76">
        <v>11.84</v>
      </c>
      <c r="Q30" s="59">
        <f t="shared" si="0"/>
        <v>9.25</v>
      </c>
      <c r="R30" s="59">
        <f t="shared" si="1"/>
        <v>0.85562500000000008</v>
      </c>
      <c r="S30" s="60">
        <f t="shared" si="2"/>
        <v>0</v>
      </c>
      <c r="T30" s="77"/>
      <c r="U30" s="61">
        <f t="shared" si="3"/>
        <v>0</v>
      </c>
      <c r="V30" s="75">
        <v>42982</v>
      </c>
      <c r="W30" s="78">
        <v>1.2829999999999999</v>
      </c>
    </row>
    <row r="31" spans="1:23" x14ac:dyDescent="0.15">
      <c r="A31" s="72" t="s">
        <v>212</v>
      </c>
      <c r="B31" s="53" t="s">
        <v>201</v>
      </c>
      <c r="C31" s="72" t="s">
        <v>62</v>
      </c>
      <c r="D31" s="74">
        <v>10</v>
      </c>
      <c r="E31" s="90" t="s">
        <v>64</v>
      </c>
      <c r="F31" s="94" t="s">
        <v>213</v>
      </c>
      <c r="G31" s="54" t="s">
        <v>200</v>
      </c>
      <c r="H31" s="73"/>
      <c r="I31" s="74">
        <v>2</v>
      </c>
      <c r="J31" s="74">
        <v>10</v>
      </c>
      <c r="K31" s="75">
        <v>42979</v>
      </c>
      <c r="L31" s="76">
        <v>9.25</v>
      </c>
      <c r="M31" s="76">
        <v>10.81</v>
      </c>
      <c r="N31" s="76">
        <v>1.28</v>
      </c>
      <c r="O31" s="76">
        <v>3.33</v>
      </c>
      <c r="P31" s="76">
        <v>11.84</v>
      </c>
      <c r="Q31" s="59">
        <f t="shared" si="0"/>
        <v>9.25</v>
      </c>
      <c r="R31" s="59">
        <f t="shared" si="1"/>
        <v>0.85562500000000008</v>
      </c>
      <c r="S31" s="60">
        <f t="shared" si="2"/>
        <v>0</v>
      </c>
      <c r="T31" s="77"/>
      <c r="U31" s="61">
        <f t="shared" si="3"/>
        <v>0</v>
      </c>
      <c r="V31" s="75">
        <v>42982</v>
      </c>
      <c r="W31" s="78">
        <v>1.3029999999999999</v>
      </c>
    </row>
    <row r="32" spans="1:23" x14ac:dyDescent="0.15">
      <c r="A32" s="72" t="s">
        <v>231</v>
      </c>
      <c r="B32" s="72" t="s">
        <v>108</v>
      </c>
      <c r="C32" s="72" t="s">
        <v>83</v>
      </c>
      <c r="D32" s="74">
        <v>23</v>
      </c>
      <c r="E32" s="74">
        <v>35</v>
      </c>
      <c r="F32" s="94" t="s">
        <v>232</v>
      </c>
      <c r="G32" s="94" t="s">
        <v>233</v>
      </c>
      <c r="H32" s="73"/>
      <c r="I32" s="74">
        <v>2</v>
      </c>
      <c r="J32" s="74">
        <v>23</v>
      </c>
      <c r="K32" s="75">
        <v>42979</v>
      </c>
      <c r="L32" s="76"/>
      <c r="M32" s="76">
        <v>28.94</v>
      </c>
      <c r="N32" s="76">
        <v>4.58</v>
      </c>
      <c r="O32" s="76"/>
      <c r="P32" s="76">
        <v>15.83</v>
      </c>
      <c r="Q32" s="59">
        <f t="shared" si="0"/>
        <v>28.94</v>
      </c>
      <c r="R32" s="59">
        <f t="shared" si="1"/>
        <v>0.63162399244630241</v>
      </c>
      <c r="S32" s="60">
        <f t="shared" si="2"/>
        <v>0</v>
      </c>
      <c r="T32" s="77"/>
      <c r="U32" s="61">
        <f t="shared" si="3"/>
        <v>0</v>
      </c>
      <c r="V32" s="75">
        <v>42982</v>
      </c>
      <c r="W32" s="78">
        <v>1.2634000000000001</v>
      </c>
    </row>
    <row r="33" spans="1:23" x14ac:dyDescent="0.15">
      <c r="A33" s="72" t="s">
        <v>207</v>
      </c>
      <c r="B33" s="72" t="s">
        <v>53</v>
      </c>
      <c r="C33" s="72" t="s">
        <v>62</v>
      </c>
      <c r="D33" s="74">
        <v>10</v>
      </c>
      <c r="E33" s="74" t="s">
        <v>64</v>
      </c>
      <c r="F33" s="94" t="s">
        <v>208</v>
      </c>
      <c r="G33" s="94" t="s">
        <v>208</v>
      </c>
      <c r="H33" s="73"/>
      <c r="I33" s="74">
        <v>2</v>
      </c>
      <c r="J33" s="74">
        <v>10</v>
      </c>
      <c r="K33" s="75">
        <v>43016</v>
      </c>
      <c r="L33" s="76">
        <v>11.01</v>
      </c>
      <c r="M33" s="76">
        <v>9.08</v>
      </c>
      <c r="N33" s="76">
        <v>1.1499999999999999</v>
      </c>
      <c r="O33" s="76">
        <v>3.2</v>
      </c>
      <c r="P33" s="76">
        <v>12.61</v>
      </c>
      <c r="Q33" s="59">
        <f t="shared" si="0"/>
        <v>11.01</v>
      </c>
      <c r="R33" s="59">
        <f t="shared" si="1"/>
        <v>1.2122009999999999</v>
      </c>
      <c r="S33" s="60">
        <f t="shared" si="2"/>
        <v>0</v>
      </c>
      <c r="T33" s="77"/>
      <c r="U33" s="61">
        <f t="shared" si="3"/>
        <v>0</v>
      </c>
      <c r="V33" s="75">
        <v>43017</v>
      </c>
      <c r="W33" s="78">
        <v>1.149</v>
      </c>
    </row>
    <row r="34" spans="1:23" x14ac:dyDescent="0.15">
      <c r="A34" s="72" t="s">
        <v>222</v>
      </c>
      <c r="B34" s="72" t="s">
        <v>82</v>
      </c>
      <c r="C34" s="72" t="s">
        <v>83</v>
      </c>
      <c r="D34" s="74">
        <v>15</v>
      </c>
      <c r="E34" s="74">
        <v>25</v>
      </c>
      <c r="F34" s="94" t="s">
        <v>223</v>
      </c>
      <c r="G34" s="94" t="s">
        <v>223</v>
      </c>
      <c r="H34" s="73"/>
      <c r="I34" s="74">
        <v>2</v>
      </c>
      <c r="J34" s="74">
        <v>15</v>
      </c>
      <c r="K34" s="75">
        <v>43016</v>
      </c>
      <c r="L34" s="76"/>
      <c r="M34" s="76">
        <v>13.7</v>
      </c>
      <c r="N34" s="76">
        <v>1.81</v>
      </c>
      <c r="O34" s="76">
        <v>3.18</v>
      </c>
      <c r="P34" s="76">
        <v>13.21</v>
      </c>
      <c r="Q34" s="59">
        <f t="shared" si="0"/>
        <v>13.7</v>
      </c>
      <c r="R34" s="59">
        <f t="shared" si="1"/>
        <v>1.1987852309659546</v>
      </c>
      <c r="S34" s="60">
        <f t="shared" si="2"/>
        <v>0</v>
      </c>
      <c r="T34" s="77"/>
      <c r="U34" s="61">
        <f t="shared" si="3"/>
        <v>0</v>
      </c>
      <c r="V34" s="75">
        <v>43017</v>
      </c>
      <c r="W34" s="78">
        <v>1.1065</v>
      </c>
    </row>
    <row r="35" spans="1:23" x14ac:dyDescent="0.15">
      <c r="A35" s="72" t="s">
        <v>227</v>
      </c>
      <c r="B35" s="72" t="s">
        <v>142</v>
      </c>
      <c r="C35" s="72" t="s">
        <v>83</v>
      </c>
      <c r="D35" s="74">
        <v>33</v>
      </c>
      <c r="E35" s="74">
        <v>40</v>
      </c>
      <c r="F35" s="94" t="s">
        <v>213</v>
      </c>
      <c r="G35" s="94" t="s">
        <v>227</v>
      </c>
      <c r="H35" s="73"/>
      <c r="I35" s="74">
        <v>2</v>
      </c>
      <c r="J35" s="74">
        <v>31</v>
      </c>
      <c r="K35" s="75">
        <v>43016</v>
      </c>
      <c r="L35" s="76"/>
      <c r="M35" s="76">
        <v>28.46</v>
      </c>
      <c r="N35" s="76">
        <v>2.17</v>
      </c>
      <c r="O35" s="76"/>
      <c r="P35" s="76">
        <v>7.62</v>
      </c>
      <c r="Q35" s="59">
        <f t="shared" si="0"/>
        <v>28.46</v>
      </c>
      <c r="R35" s="59">
        <f t="shared" si="1"/>
        <v>1.186461352472111</v>
      </c>
      <c r="S35" s="60">
        <f t="shared" si="2"/>
        <v>0</v>
      </c>
      <c r="T35" s="77"/>
      <c r="U35" s="61">
        <f t="shared" si="3"/>
        <v>0</v>
      </c>
      <c r="V35" s="75">
        <v>43017</v>
      </c>
      <c r="W35" s="78">
        <v>1.0900000000000001</v>
      </c>
    </row>
    <row r="36" spans="1:23" x14ac:dyDescent="0.15">
      <c r="A36" s="72" t="s">
        <v>224</v>
      </c>
      <c r="B36" s="72" t="s">
        <v>162</v>
      </c>
      <c r="C36" s="72" t="s">
        <v>83</v>
      </c>
      <c r="D36" s="74">
        <v>33</v>
      </c>
      <c r="E36" s="74">
        <v>40</v>
      </c>
      <c r="F36" s="94" t="s">
        <v>225</v>
      </c>
      <c r="G36" s="94" t="s">
        <v>226</v>
      </c>
      <c r="H36" s="73"/>
      <c r="I36" s="74">
        <v>2</v>
      </c>
      <c r="J36" s="74">
        <v>31</v>
      </c>
      <c r="K36" s="75">
        <v>43016</v>
      </c>
      <c r="L36" s="76"/>
      <c r="M36" s="76">
        <v>32.31</v>
      </c>
      <c r="N36" s="76">
        <v>2.81</v>
      </c>
      <c r="O36" s="76"/>
      <c r="P36" s="76">
        <v>8.6999999999999993</v>
      </c>
      <c r="Q36" s="59">
        <f t="shared" si="0"/>
        <v>32.31</v>
      </c>
      <c r="R36" s="59">
        <f t="shared" si="1"/>
        <v>0.92055442857086733</v>
      </c>
      <c r="S36" s="60">
        <f t="shared" si="2"/>
        <v>0</v>
      </c>
      <c r="T36" s="77"/>
      <c r="U36" s="61">
        <f t="shared" si="3"/>
        <v>0</v>
      </c>
      <c r="V36" s="75">
        <v>43017</v>
      </c>
      <c r="W36" s="78">
        <v>2.5165000000000002</v>
      </c>
    </row>
    <row r="37" spans="1:23" x14ac:dyDescent="0.15">
      <c r="A37" s="72" t="s">
        <v>215</v>
      </c>
      <c r="B37" s="72" t="s">
        <v>56</v>
      </c>
      <c r="C37" s="72" t="s">
        <v>62</v>
      </c>
      <c r="D37" s="74">
        <v>10</v>
      </c>
      <c r="E37" s="74" t="s">
        <v>64</v>
      </c>
      <c r="F37" s="94" t="s">
        <v>213</v>
      </c>
      <c r="G37" s="94" t="s">
        <v>216</v>
      </c>
      <c r="H37" s="73"/>
      <c r="I37" s="74">
        <v>2</v>
      </c>
      <c r="J37" s="74">
        <v>10</v>
      </c>
      <c r="K37" s="75">
        <v>43016</v>
      </c>
      <c r="L37" s="76">
        <v>9.44</v>
      </c>
      <c r="M37" s="76">
        <v>10.59</v>
      </c>
      <c r="N37" s="76">
        <v>1.26</v>
      </c>
      <c r="O37" s="76">
        <v>3.11</v>
      </c>
      <c r="P37" s="76">
        <v>11.9</v>
      </c>
      <c r="Q37" s="59">
        <f t="shared" si="0"/>
        <v>9.44</v>
      </c>
      <c r="R37" s="59">
        <f t="shared" si="1"/>
        <v>0.89113599999999993</v>
      </c>
      <c r="S37" s="60">
        <f t="shared" si="2"/>
        <v>0</v>
      </c>
      <c r="T37" s="77"/>
      <c r="U37" s="61">
        <f t="shared" si="3"/>
        <v>0</v>
      </c>
      <c r="V37" s="75">
        <v>43017</v>
      </c>
      <c r="W37" s="78">
        <v>1.4772000000000001</v>
      </c>
    </row>
    <row r="38" spans="1:23" x14ac:dyDescent="0.15">
      <c r="A38" s="72" t="s">
        <v>228</v>
      </c>
      <c r="B38" s="72" t="s">
        <v>105</v>
      </c>
      <c r="C38" s="72" t="s">
        <v>83</v>
      </c>
      <c r="D38" s="74">
        <v>24</v>
      </c>
      <c r="E38" s="74">
        <v>33</v>
      </c>
      <c r="F38" s="94" t="s">
        <v>213</v>
      </c>
      <c r="G38" s="94" t="s">
        <v>229</v>
      </c>
      <c r="H38" s="73"/>
      <c r="I38" s="74">
        <v>2</v>
      </c>
      <c r="J38" s="74">
        <v>24</v>
      </c>
      <c r="K38" s="75">
        <v>43016</v>
      </c>
      <c r="L38" s="76"/>
      <c r="M38" s="76">
        <v>25.96</v>
      </c>
      <c r="N38" s="76">
        <v>3</v>
      </c>
      <c r="O38" s="76"/>
      <c r="P38" s="76">
        <v>11.56</v>
      </c>
      <c r="Q38" s="59">
        <f t="shared" si="0"/>
        <v>25.96</v>
      </c>
      <c r="R38" s="59">
        <f t="shared" si="1"/>
        <v>0.854698825501364</v>
      </c>
      <c r="S38" s="60">
        <f t="shared" si="2"/>
        <v>0</v>
      </c>
      <c r="T38" s="77"/>
      <c r="U38" s="61">
        <f t="shared" si="3"/>
        <v>0</v>
      </c>
      <c r="V38" s="75">
        <v>43017</v>
      </c>
      <c r="W38" s="78">
        <v>1.0658000000000001</v>
      </c>
    </row>
    <row r="39" spans="1:23" x14ac:dyDescent="0.15">
      <c r="A39" s="72" t="s">
        <v>212</v>
      </c>
      <c r="B39" s="72" t="s">
        <v>55</v>
      </c>
      <c r="C39" s="72" t="s">
        <v>62</v>
      </c>
      <c r="D39" s="74">
        <v>10</v>
      </c>
      <c r="E39" s="74" t="s">
        <v>64</v>
      </c>
      <c r="F39" s="94" t="s">
        <v>213</v>
      </c>
      <c r="G39" s="94" t="s">
        <v>214</v>
      </c>
      <c r="H39" s="73"/>
      <c r="I39" s="74">
        <v>2</v>
      </c>
      <c r="J39" s="74">
        <v>10</v>
      </c>
      <c r="K39" s="75">
        <v>43016</v>
      </c>
      <c r="L39" s="76">
        <v>9.2100000000000009</v>
      </c>
      <c r="M39" s="76">
        <v>10.86</v>
      </c>
      <c r="N39" s="76">
        <v>1.28</v>
      </c>
      <c r="O39" s="76">
        <v>3.35</v>
      </c>
      <c r="P39" s="76">
        <v>11.79</v>
      </c>
      <c r="Q39" s="59">
        <f t="shared" si="0"/>
        <v>9.2100000000000009</v>
      </c>
      <c r="R39" s="59">
        <f t="shared" si="1"/>
        <v>0.84824100000000002</v>
      </c>
      <c r="S39" s="60">
        <f t="shared" si="2"/>
        <v>0</v>
      </c>
      <c r="T39" s="77"/>
      <c r="U39" s="61">
        <f t="shared" si="3"/>
        <v>0</v>
      </c>
      <c r="V39" s="75">
        <v>43017</v>
      </c>
      <c r="W39" s="78">
        <v>1.304</v>
      </c>
    </row>
    <row r="40" spans="1:23" x14ac:dyDescent="0.15">
      <c r="A40" s="72" t="s">
        <v>212</v>
      </c>
      <c r="B40" s="53" t="s">
        <v>201</v>
      </c>
      <c r="C40" s="72" t="s">
        <v>62</v>
      </c>
      <c r="D40" s="74">
        <v>10</v>
      </c>
      <c r="E40" s="90" t="s">
        <v>64</v>
      </c>
      <c r="F40" s="94" t="s">
        <v>213</v>
      </c>
      <c r="G40" s="54" t="s">
        <v>200</v>
      </c>
      <c r="H40" s="73"/>
      <c r="I40" s="74">
        <v>2</v>
      </c>
      <c r="J40" s="74">
        <v>10</v>
      </c>
      <c r="K40" s="75">
        <v>43016</v>
      </c>
      <c r="L40" s="76">
        <v>9.2100000000000009</v>
      </c>
      <c r="M40" s="76">
        <v>10.86</v>
      </c>
      <c r="N40" s="76">
        <v>1.28</v>
      </c>
      <c r="O40" s="76">
        <v>3.35</v>
      </c>
      <c r="P40" s="76">
        <v>11.79</v>
      </c>
      <c r="Q40" s="59">
        <f t="shared" si="0"/>
        <v>9.2100000000000009</v>
      </c>
      <c r="R40" s="59">
        <f t="shared" si="1"/>
        <v>0.84824100000000002</v>
      </c>
      <c r="S40" s="60">
        <f t="shared" si="2"/>
        <v>0</v>
      </c>
      <c r="T40" s="77"/>
      <c r="U40" s="61">
        <f t="shared" si="3"/>
        <v>0</v>
      </c>
      <c r="V40" s="75">
        <v>43017</v>
      </c>
      <c r="W40" s="78">
        <v>1.335</v>
      </c>
    </row>
    <row r="41" spans="1:23" x14ac:dyDescent="0.15">
      <c r="A41" s="72" t="s">
        <v>231</v>
      </c>
      <c r="B41" s="72" t="s">
        <v>108</v>
      </c>
      <c r="C41" s="72" t="s">
        <v>83</v>
      </c>
      <c r="D41" s="74">
        <v>23</v>
      </c>
      <c r="E41" s="74">
        <v>35</v>
      </c>
      <c r="F41" s="94" t="s">
        <v>232</v>
      </c>
      <c r="G41" s="94" t="s">
        <v>233</v>
      </c>
      <c r="H41" s="73"/>
      <c r="I41" s="74">
        <v>2</v>
      </c>
      <c r="J41" s="74">
        <v>23</v>
      </c>
      <c r="K41" s="75">
        <v>43016</v>
      </c>
      <c r="L41" s="76"/>
      <c r="M41" s="76">
        <v>30.52</v>
      </c>
      <c r="N41" s="76">
        <v>4.83</v>
      </c>
      <c r="O41" s="76"/>
      <c r="P41" s="76">
        <v>15.83</v>
      </c>
      <c r="Q41" s="59">
        <f t="shared" si="0"/>
        <v>30.52</v>
      </c>
      <c r="R41" s="59">
        <f t="shared" si="1"/>
        <v>0.5679192811709316</v>
      </c>
      <c r="S41" s="60">
        <f t="shared" si="2"/>
        <v>0</v>
      </c>
      <c r="T41" s="77"/>
      <c r="U41" s="61">
        <f t="shared" si="3"/>
        <v>0</v>
      </c>
      <c r="V41" s="75">
        <v>43017</v>
      </c>
      <c r="W41" s="78">
        <v>1.3623000000000001</v>
      </c>
    </row>
    <row r="42" spans="1:23" x14ac:dyDescent="0.15">
      <c r="A42" s="72" t="s">
        <v>227</v>
      </c>
      <c r="B42" s="72" t="s">
        <v>142</v>
      </c>
      <c r="C42" s="72" t="s">
        <v>83</v>
      </c>
      <c r="D42" s="74">
        <v>33</v>
      </c>
      <c r="E42" s="74">
        <v>40</v>
      </c>
      <c r="F42" s="94" t="s">
        <v>213</v>
      </c>
      <c r="G42" s="94" t="s">
        <v>227</v>
      </c>
      <c r="H42" s="73"/>
      <c r="I42" s="74">
        <v>2</v>
      </c>
      <c r="J42" s="74">
        <v>31</v>
      </c>
      <c r="K42" s="75">
        <v>43040</v>
      </c>
      <c r="L42" s="76"/>
      <c r="M42" s="76">
        <v>25.99</v>
      </c>
      <c r="N42" s="76">
        <v>2.09</v>
      </c>
      <c r="O42" s="76"/>
      <c r="P42" s="76">
        <v>8.0399999999999991</v>
      </c>
      <c r="Q42" s="59">
        <f t="shared" si="0"/>
        <v>25.99</v>
      </c>
      <c r="R42" s="59">
        <f t="shared" si="1"/>
        <v>1.4226918009871794</v>
      </c>
      <c r="S42" s="60">
        <f t="shared" si="2"/>
        <v>0</v>
      </c>
      <c r="T42" s="77"/>
      <c r="U42" s="61">
        <f t="shared" si="3"/>
        <v>0</v>
      </c>
      <c r="V42" s="75">
        <v>43041</v>
      </c>
      <c r="W42" s="78">
        <v>1.0581</v>
      </c>
    </row>
    <row r="43" spans="1:23" x14ac:dyDescent="0.15">
      <c r="A43" s="72" t="s">
        <v>222</v>
      </c>
      <c r="B43" s="72" t="s">
        <v>82</v>
      </c>
      <c r="C43" s="72" t="s">
        <v>83</v>
      </c>
      <c r="D43" s="74">
        <v>15</v>
      </c>
      <c r="E43" s="74">
        <v>25</v>
      </c>
      <c r="F43" s="94" t="s">
        <v>223</v>
      </c>
      <c r="G43" s="94" t="s">
        <v>223</v>
      </c>
      <c r="H43" s="73"/>
      <c r="I43" s="74">
        <v>2</v>
      </c>
      <c r="J43" s="74">
        <v>15</v>
      </c>
      <c r="K43" s="75">
        <v>43040</v>
      </c>
      <c r="L43" s="76"/>
      <c r="M43" s="76">
        <v>13.73</v>
      </c>
      <c r="N43" s="76">
        <v>1.8</v>
      </c>
      <c r="O43" s="76">
        <v>3.17</v>
      </c>
      <c r="P43" s="76">
        <v>13.11</v>
      </c>
      <c r="Q43" s="59">
        <f t="shared" si="0"/>
        <v>13.73</v>
      </c>
      <c r="R43" s="59">
        <f t="shared" si="1"/>
        <v>1.1935522714891127</v>
      </c>
      <c r="S43" s="60">
        <f t="shared" si="2"/>
        <v>0</v>
      </c>
      <c r="T43" s="77"/>
      <c r="U43" s="61">
        <f t="shared" si="3"/>
        <v>0</v>
      </c>
      <c r="V43" s="75">
        <v>43041</v>
      </c>
      <c r="W43" s="78">
        <v>1.0967</v>
      </c>
    </row>
    <row r="44" spans="1:23" x14ac:dyDescent="0.15">
      <c r="A44" s="72" t="s">
        <v>207</v>
      </c>
      <c r="B44" s="72" t="s">
        <v>53</v>
      </c>
      <c r="C44" s="72" t="s">
        <v>62</v>
      </c>
      <c r="D44" s="74">
        <v>10</v>
      </c>
      <c r="E44" s="74" t="s">
        <v>64</v>
      </c>
      <c r="F44" s="94" t="s">
        <v>208</v>
      </c>
      <c r="G44" s="94" t="s">
        <v>208</v>
      </c>
      <c r="H44" s="73"/>
      <c r="I44" s="74">
        <v>2</v>
      </c>
      <c r="J44" s="74">
        <v>10</v>
      </c>
      <c r="K44" s="75">
        <v>43040</v>
      </c>
      <c r="L44" s="76">
        <v>10.55</v>
      </c>
      <c r="M44" s="76">
        <v>9.48</v>
      </c>
      <c r="N44" s="76">
        <v>1.1399999999999999</v>
      </c>
      <c r="O44" s="76">
        <v>3.13</v>
      </c>
      <c r="P44" s="76">
        <v>11.97</v>
      </c>
      <c r="Q44" s="59">
        <f t="shared" si="0"/>
        <v>10.55</v>
      </c>
      <c r="R44" s="59">
        <f t="shared" si="1"/>
        <v>1.1130250000000004</v>
      </c>
      <c r="S44" s="60">
        <f t="shared" si="2"/>
        <v>0</v>
      </c>
      <c r="T44" s="77"/>
      <c r="U44" s="61">
        <f t="shared" si="3"/>
        <v>0</v>
      </c>
      <c r="V44" s="75">
        <v>43041</v>
      </c>
      <c r="W44" s="78">
        <v>1.18</v>
      </c>
    </row>
    <row r="45" spans="1:23" x14ac:dyDescent="0.15">
      <c r="A45" s="72" t="s">
        <v>224</v>
      </c>
      <c r="B45" s="72" t="s">
        <v>162</v>
      </c>
      <c r="C45" s="72" t="s">
        <v>83</v>
      </c>
      <c r="D45" s="74">
        <v>33</v>
      </c>
      <c r="E45" s="74">
        <v>40</v>
      </c>
      <c r="F45" s="94" t="s">
        <v>225</v>
      </c>
      <c r="G45" s="94" t="s">
        <v>226</v>
      </c>
      <c r="H45" s="73"/>
      <c r="I45" s="74">
        <v>2</v>
      </c>
      <c r="J45" s="74">
        <v>31</v>
      </c>
      <c r="K45" s="75">
        <v>43040</v>
      </c>
      <c r="L45" s="76"/>
      <c r="M45" s="76">
        <v>32.159999999999997</v>
      </c>
      <c r="N45" s="76">
        <v>2.8</v>
      </c>
      <c r="O45" s="76"/>
      <c r="P45" s="76">
        <v>8.7100000000000009</v>
      </c>
      <c r="Q45" s="59">
        <f t="shared" si="0"/>
        <v>32.159999999999997</v>
      </c>
      <c r="R45" s="59">
        <f t="shared" si="1"/>
        <v>0.92916171629415145</v>
      </c>
      <c r="S45" s="60">
        <f t="shared" si="2"/>
        <v>0</v>
      </c>
      <c r="T45" s="77"/>
      <c r="U45" s="61">
        <f t="shared" si="3"/>
        <v>0</v>
      </c>
      <c r="V45" s="75">
        <v>43041</v>
      </c>
      <c r="W45" s="78">
        <v>2.3473999999999999</v>
      </c>
    </row>
    <row r="46" spans="1:23" x14ac:dyDescent="0.15">
      <c r="A46" s="72" t="s">
        <v>215</v>
      </c>
      <c r="B46" s="72" t="s">
        <v>56</v>
      </c>
      <c r="C46" s="72" t="s">
        <v>62</v>
      </c>
      <c r="D46" s="74">
        <v>10</v>
      </c>
      <c r="E46" s="74" t="s">
        <v>64</v>
      </c>
      <c r="F46" s="94" t="s">
        <v>213</v>
      </c>
      <c r="G46" s="94" t="s">
        <v>216</v>
      </c>
      <c r="H46" s="73"/>
      <c r="I46" s="74">
        <v>2</v>
      </c>
      <c r="J46" s="74">
        <v>10</v>
      </c>
      <c r="K46" s="75">
        <v>43040</v>
      </c>
      <c r="L46" s="76">
        <v>9.31</v>
      </c>
      <c r="M46" s="76">
        <v>10.74</v>
      </c>
      <c r="N46" s="76">
        <v>1.27</v>
      </c>
      <c r="O46" s="76">
        <v>2.98</v>
      </c>
      <c r="P46" s="76">
        <v>11.82</v>
      </c>
      <c r="Q46" s="59">
        <f t="shared" si="0"/>
        <v>9.31</v>
      </c>
      <c r="R46" s="59">
        <f t="shared" si="1"/>
        <v>0.86676100000000011</v>
      </c>
      <c r="S46" s="60">
        <f t="shared" si="2"/>
        <v>0</v>
      </c>
      <c r="T46" s="77"/>
      <c r="U46" s="61">
        <f t="shared" si="3"/>
        <v>0</v>
      </c>
      <c r="V46" s="75">
        <v>43041</v>
      </c>
      <c r="W46" s="78">
        <v>1.5245</v>
      </c>
    </row>
    <row r="47" spans="1:23" x14ac:dyDescent="0.15">
      <c r="A47" s="72" t="s">
        <v>212</v>
      </c>
      <c r="B47" s="72" t="s">
        <v>55</v>
      </c>
      <c r="C47" s="72" t="s">
        <v>62</v>
      </c>
      <c r="D47" s="74">
        <v>10</v>
      </c>
      <c r="E47" s="74" t="s">
        <v>64</v>
      </c>
      <c r="F47" s="94" t="s">
        <v>213</v>
      </c>
      <c r="G47" s="94" t="s">
        <v>214</v>
      </c>
      <c r="H47" s="73"/>
      <c r="I47" s="74">
        <v>2</v>
      </c>
      <c r="J47" s="74">
        <v>10</v>
      </c>
      <c r="K47" s="75">
        <v>43040</v>
      </c>
      <c r="L47" s="76">
        <v>9.2200000000000006</v>
      </c>
      <c r="M47" s="76">
        <v>10.85</v>
      </c>
      <c r="N47" s="76">
        <v>1.28</v>
      </c>
      <c r="O47" s="76">
        <v>3.27</v>
      </c>
      <c r="P47" s="76">
        <v>11.8</v>
      </c>
      <c r="Q47" s="59">
        <f t="shared" si="0"/>
        <v>9.2200000000000006</v>
      </c>
      <c r="R47" s="59">
        <f t="shared" si="1"/>
        <v>0.85008400000000006</v>
      </c>
      <c r="S47" s="60">
        <f t="shared" si="2"/>
        <v>0</v>
      </c>
      <c r="T47" s="77"/>
      <c r="U47" s="61">
        <f t="shared" si="3"/>
        <v>0</v>
      </c>
      <c r="V47" s="75">
        <v>43041</v>
      </c>
      <c r="W47" s="78">
        <v>1.321</v>
      </c>
    </row>
    <row r="48" spans="1:23" x14ac:dyDescent="0.15">
      <c r="A48" s="72" t="s">
        <v>212</v>
      </c>
      <c r="B48" s="53" t="s">
        <v>201</v>
      </c>
      <c r="C48" s="72" t="s">
        <v>62</v>
      </c>
      <c r="D48" s="74">
        <v>10</v>
      </c>
      <c r="E48" s="90" t="s">
        <v>64</v>
      </c>
      <c r="F48" s="94" t="s">
        <v>213</v>
      </c>
      <c r="G48" s="54" t="s">
        <v>200</v>
      </c>
      <c r="H48" s="73"/>
      <c r="I48" s="74">
        <v>2</v>
      </c>
      <c r="J48" s="74">
        <v>10</v>
      </c>
      <c r="K48" s="75">
        <v>43040</v>
      </c>
      <c r="L48" s="76">
        <v>9.2200000000000006</v>
      </c>
      <c r="M48" s="76">
        <v>10.85</v>
      </c>
      <c r="N48" s="76">
        <v>1.28</v>
      </c>
      <c r="O48" s="76">
        <v>3.27</v>
      </c>
      <c r="P48" s="76">
        <v>11.8</v>
      </c>
      <c r="Q48" s="59">
        <f t="shared" si="0"/>
        <v>9.2200000000000006</v>
      </c>
      <c r="R48" s="59">
        <f t="shared" si="1"/>
        <v>0.85008400000000006</v>
      </c>
      <c r="S48" s="60">
        <f t="shared" si="2"/>
        <v>0</v>
      </c>
      <c r="T48" s="77"/>
      <c r="U48" s="61">
        <f t="shared" si="3"/>
        <v>0</v>
      </c>
      <c r="V48" s="75">
        <v>43041</v>
      </c>
      <c r="W48" s="78">
        <v>1.444</v>
      </c>
    </row>
    <row r="49" spans="1:23" x14ac:dyDescent="0.15">
      <c r="A49" s="72" t="s">
        <v>228</v>
      </c>
      <c r="B49" s="72" t="s">
        <v>105</v>
      </c>
      <c r="C49" s="72" t="s">
        <v>83</v>
      </c>
      <c r="D49" s="74">
        <v>24</v>
      </c>
      <c r="E49" s="74">
        <v>33</v>
      </c>
      <c r="F49" s="94" t="s">
        <v>213</v>
      </c>
      <c r="G49" s="94" t="s">
        <v>229</v>
      </c>
      <c r="H49" s="73"/>
      <c r="I49" s="74">
        <v>2</v>
      </c>
      <c r="J49" s="74">
        <v>24</v>
      </c>
      <c r="K49" s="75">
        <v>43040</v>
      </c>
      <c r="L49" s="76"/>
      <c r="M49" s="76">
        <v>27</v>
      </c>
      <c r="N49" s="76">
        <v>3.14</v>
      </c>
      <c r="O49" s="76"/>
      <c r="P49" s="76">
        <v>11.63</v>
      </c>
      <c r="Q49" s="59">
        <f t="shared" si="0"/>
        <v>27</v>
      </c>
      <c r="R49" s="59">
        <f t="shared" si="1"/>
        <v>0.79012345679012341</v>
      </c>
      <c r="S49" s="60">
        <f t="shared" si="2"/>
        <v>0</v>
      </c>
      <c r="T49" s="77"/>
      <c r="U49" s="61">
        <f t="shared" si="3"/>
        <v>0</v>
      </c>
      <c r="V49" s="75">
        <v>43041</v>
      </c>
      <c r="W49" s="78">
        <v>1.0946</v>
      </c>
    </row>
    <row r="50" spans="1:23" x14ac:dyDescent="0.15">
      <c r="A50" s="72" t="s">
        <v>231</v>
      </c>
      <c r="B50" s="72" t="s">
        <v>108</v>
      </c>
      <c r="C50" s="72" t="s">
        <v>83</v>
      </c>
      <c r="D50" s="74">
        <v>23</v>
      </c>
      <c r="E50" s="74">
        <v>35</v>
      </c>
      <c r="F50" s="94" t="s">
        <v>232</v>
      </c>
      <c r="G50" s="94" t="s">
        <v>233</v>
      </c>
      <c r="H50" s="73"/>
      <c r="I50" s="74">
        <v>2</v>
      </c>
      <c r="J50" s="74">
        <v>23</v>
      </c>
      <c r="K50" s="75">
        <v>43040</v>
      </c>
      <c r="L50" s="76"/>
      <c r="M50" s="76">
        <v>30.98</v>
      </c>
      <c r="N50" s="76">
        <v>5.13</v>
      </c>
      <c r="O50" s="76"/>
      <c r="P50" s="76">
        <v>16.559999999999999</v>
      </c>
      <c r="Q50" s="59">
        <f t="shared" si="0"/>
        <v>30.98</v>
      </c>
      <c r="R50" s="59">
        <f t="shared" si="1"/>
        <v>0.55117923181660755</v>
      </c>
      <c r="S50" s="60">
        <f t="shared" si="2"/>
        <v>0</v>
      </c>
      <c r="T50" s="77"/>
      <c r="U50" s="61">
        <f t="shared" si="3"/>
        <v>0</v>
      </c>
      <c r="V50" s="75">
        <v>43041</v>
      </c>
      <c r="W50" s="78">
        <v>1.4670000000000001</v>
      </c>
    </row>
    <row r="51" spans="1:23" x14ac:dyDescent="0.15">
      <c r="A51" s="72" t="s">
        <v>227</v>
      </c>
      <c r="B51" s="72" t="s">
        <v>142</v>
      </c>
      <c r="C51" s="72" t="s">
        <v>83</v>
      </c>
      <c r="D51" s="74">
        <v>33</v>
      </c>
      <c r="E51" s="74">
        <v>40</v>
      </c>
      <c r="F51" s="94" t="s">
        <v>213</v>
      </c>
      <c r="G51" s="94" t="s">
        <v>227</v>
      </c>
      <c r="H51" s="73"/>
      <c r="I51" s="74">
        <v>2</v>
      </c>
      <c r="J51" s="74">
        <v>31</v>
      </c>
      <c r="K51" s="75">
        <v>43070</v>
      </c>
      <c r="L51" s="76"/>
      <c r="M51" s="76">
        <v>25.19</v>
      </c>
      <c r="N51" s="76">
        <v>2.0299999999999998</v>
      </c>
      <c r="O51" s="76"/>
      <c r="P51" s="76">
        <v>8.0399999999999991</v>
      </c>
      <c r="Q51" s="59">
        <f t="shared" si="0"/>
        <v>25.19</v>
      </c>
      <c r="R51" s="59">
        <f t="shared" si="1"/>
        <v>1.5144922408669894</v>
      </c>
      <c r="S51" s="60">
        <f t="shared" si="2"/>
        <v>0</v>
      </c>
      <c r="T51" s="77"/>
      <c r="U51" s="61">
        <f t="shared" si="3"/>
        <v>0</v>
      </c>
      <c r="V51" s="75">
        <v>43073</v>
      </c>
      <c r="W51" s="78">
        <v>1.0334000000000001</v>
      </c>
    </row>
    <row r="52" spans="1:23" x14ac:dyDescent="0.15">
      <c r="A52" s="72" t="s">
        <v>222</v>
      </c>
      <c r="B52" s="72" t="s">
        <v>82</v>
      </c>
      <c r="C52" s="72" t="s">
        <v>83</v>
      </c>
      <c r="D52" s="74">
        <v>15</v>
      </c>
      <c r="E52" s="74">
        <v>25</v>
      </c>
      <c r="F52" s="94" t="s">
        <v>223</v>
      </c>
      <c r="G52" s="94" t="s">
        <v>223</v>
      </c>
      <c r="H52" s="73"/>
      <c r="I52" s="74">
        <v>2</v>
      </c>
      <c r="J52" s="74">
        <v>15</v>
      </c>
      <c r="K52" s="75">
        <v>43070</v>
      </c>
      <c r="L52" s="76"/>
      <c r="M52" s="76">
        <v>13.86</v>
      </c>
      <c r="N52" s="76">
        <v>1.86</v>
      </c>
      <c r="O52" s="76">
        <v>3.17</v>
      </c>
      <c r="P52" s="76">
        <v>13.42</v>
      </c>
      <c r="Q52" s="59">
        <f t="shared" si="0"/>
        <v>13.86</v>
      </c>
      <c r="R52" s="59">
        <f t="shared" si="1"/>
        <v>1.1712674050336387</v>
      </c>
      <c r="S52" s="60">
        <f t="shared" si="2"/>
        <v>0</v>
      </c>
      <c r="T52" s="77"/>
      <c r="U52" s="61">
        <f t="shared" si="3"/>
        <v>0</v>
      </c>
      <c r="V52" s="75">
        <v>43073</v>
      </c>
      <c r="W52" s="78">
        <v>1.0806</v>
      </c>
    </row>
    <row r="53" spans="1:23" x14ac:dyDescent="0.15">
      <c r="A53" s="72" t="s">
        <v>207</v>
      </c>
      <c r="B53" s="72" t="s">
        <v>53</v>
      </c>
      <c r="C53" s="72" t="s">
        <v>62</v>
      </c>
      <c r="D53" s="74">
        <v>10</v>
      </c>
      <c r="E53" s="74" t="s">
        <v>64</v>
      </c>
      <c r="F53" s="94" t="s">
        <v>208</v>
      </c>
      <c r="G53" s="94" t="s">
        <v>208</v>
      </c>
      <c r="H53" s="73"/>
      <c r="I53" s="74">
        <v>2</v>
      </c>
      <c r="J53" s="74">
        <v>10</v>
      </c>
      <c r="K53" s="75">
        <v>43070</v>
      </c>
      <c r="L53" s="76">
        <v>10.55</v>
      </c>
      <c r="M53" s="76">
        <v>9.48</v>
      </c>
      <c r="N53" s="76">
        <v>1.0900000000000001</v>
      </c>
      <c r="O53" s="76">
        <v>3.35</v>
      </c>
      <c r="P53" s="76">
        <v>11.46</v>
      </c>
      <c r="Q53" s="59">
        <f t="shared" si="0"/>
        <v>10.55</v>
      </c>
      <c r="R53" s="59">
        <f t="shared" si="1"/>
        <v>1.1130250000000004</v>
      </c>
      <c r="S53" s="60">
        <f t="shared" si="2"/>
        <v>0</v>
      </c>
      <c r="T53" s="77"/>
      <c r="U53" s="61">
        <f t="shared" si="3"/>
        <v>0</v>
      </c>
      <c r="V53" s="75">
        <v>43073</v>
      </c>
      <c r="W53" s="78">
        <v>1.1910000000000001</v>
      </c>
    </row>
    <row r="54" spans="1:23" x14ac:dyDescent="0.15">
      <c r="A54" s="72" t="s">
        <v>224</v>
      </c>
      <c r="B54" s="72" t="s">
        <v>162</v>
      </c>
      <c r="C54" s="72" t="s">
        <v>83</v>
      </c>
      <c r="D54" s="74">
        <v>33</v>
      </c>
      <c r="E54" s="74">
        <v>40</v>
      </c>
      <c r="F54" s="94" t="s">
        <v>225</v>
      </c>
      <c r="G54" s="94" t="s">
        <v>226</v>
      </c>
      <c r="H54" s="73"/>
      <c r="I54" s="74">
        <v>2</v>
      </c>
      <c r="J54" s="74">
        <v>31</v>
      </c>
      <c r="K54" s="75">
        <v>43070</v>
      </c>
      <c r="L54" s="76"/>
      <c r="M54" s="76">
        <v>30.34</v>
      </c>
      <c r="N54" s="76">
        <v>2.64</v>
      </c>
      <c r="O54" s="76"/>
      <c r="P54" s="76">
        <v>8.7100000000000009</v>
      </c>
      <c r="Q54" s="59">
        <f t="shared" si="0"/>
        <v>30.34</v>
      </c>
      <c r="R54" s="59">
        <f t="shared" si="1"/>
        <v>1.0439801346115158</v>
      </c>
      <c r="S54" s="60">
        <f t="shared" si="2"/>
        <v>0</v>
      </c>
      <c r="T54" s="77"/>
      <c r="U54" s="61">
        <f t="shared" si="3"/>
        <v>0</v>
      </c>
      <c r="V54" s="75">
        <v>43073</v>
      </c>
      <c r="W54" s="78">
        <v>2.3584999999999998</v>
      </c>
    </row>
    <row r="55" spans="1:23" x14ac:dyDescent="0.15">
      <c r="A55" s="72" t="s">
        <v>215</v>
      </c>
      <c r="B55" s="72" t="s">
        <v>56</v>
      </c>
      <c r="C55" s="72" t="s">
        <v>62</v>
      </c>
      <c r="D55" s="74">
        <v>10</v>
      </c>
      <c r="E55" s="74" t="s">
        <v>64</v>
      </c>
      <c r="F55" s="94" t="s">
        <v>213</v>
      </c>
      <c r="G55" s="94" t="s">
        <v>216</v>
      </c>
      <c r="H55" s="73"/>
      <c r="I55" s="74">
        <v>2</v>
      </c>
      <c r="J55" s="74">
        <v>10</v>
      </c>
      <c r="K55" s="75">
        <v>43070</v>
      </c>
      <c r="L55" s="76">
        <v>9.52</v>
      </c>
      <c r="M55" s="76">
        <v>10.81</v>
      </c>
      <c r="N55" s="76">
        <v>1.28</v>
      </c>
      <c r="O55" s="76">
        <v>2.96</v>
      </c>
      <c r="P55" s="76">
        <v>11.86</v>
      </c>
      <c r="Q55" s="59">
        <f t="shared" si="0"/>
        <v>9.52</v>
      </c>
      <c r="R55" s="59">
        <f t="shared" si="1"/>
        <v>0.90630399999999989</v>
      </c>
      <c r="S55" s="60">
        <f t="shared" si="2"/>
        <v>0</v>
      </c>
      <c r="T55" s="77"/>
      <c r="U55" s="61">
        <f t="shared" si="3"/>
        <v>0</v>
      </c>
      <c r="V55" s="75">
        <v>43073</v>
      </c>
      <c r="W55" s="78">
        <v>1.5591999999999999</v>
      </c>
    </row>
    <row r="56" spans="1:23" x14ac:dyDescent="0.15">
      <c r="A56" s="72" t="s">
        <v>212</v>
      </c>
      <c r="B56" s="72" t="s">
        <v>55</v>
      </c>
      <c r="C56" s="72" t="s">
        <v>62</v>
      </c>
      <c r="D56" s="74">
        <v>10</v>
      </c>
      <c r="E56" s="74" t="s">
        <v>64</v>
      </c>
      <c r="F56" s="94" t="s">
        <v>213</v>
      </c>
      <c r="G56" s="94" t="s">
        <v>214</v>
      </c>
      <c r="H56" s="73"/>
      <c r="I56" s="74">
        <v>2</v>
      </c>
      <c r="J56" s="74">
        <v>10</v>
      </c>
      <c r="K56" s="75">
        <v>43070</v>
      </c>
      <c r="L56" s="76">
        <v>9.14</v>
      </c>
      <c r="M56" s="76">
        <v>10.94</v>
      </c>
      <c r="N56" s="76">
        <v>1.3</v>
      </c>
      <c r="O56" s="76">
        <v>3.32</v>
      </c>
      <c r="P56" s="76">
        <v>11.88</v>
      </c>
      <c r="Q56" s="59">
        <f t="shared" si="0"/>
        <v>9.14</v>
      </c>
      <c r="R56" s="59">
        <f t="shared" si="1"/>
        <v>0.83539600000000003</v>
      </c>
      <c r="S56" s="60">
        <f t="shared" si="2"/>
        <v>0</v>
      </c>
      <c r="T56" s="77"/>
      <c r="U56" s="61">
        <f t="shared" si="3"/>
        <v>0</v>
      </c>
      <c r="V56" s="75">
        <v>43073</v>
      </c>
      <c r="W56" s="78">
        <v>1.3149999999999999</v>
      </c>
    </row>
    <row r="57" spans="1:23" x14ac:dyDescent="0.15">
      <c r="A57" s="72" t="s">
        <v>212</v>
      </c>
      <c r="B57" s="53" t="s">
        <v>201</v>
      </c>
      <c r="C57" s="72" t="s">
        <v>62</v>
      </c>
      <c r="D57" s="74">
        <v>10</v>
      </c>
      <c r="E57" s="90" t="s">
        <v>64</v>
      </c>
      <c r="F57" s="94" t="s">
        <v>213</v>
      </c>
      <c r="G57" s="54" t="s">
        <v>200</v>
      </c>
      <c r="H57" s="73"/>
      <c r="I57" s="74">
        <v>2</v>
      </c>
      <c r="J57" s="74">
        <v>10</v>
      </c>
      <c r="K57" s="75">
        <v>43070</v>
      </c>
      <c r="L57" s="76">
        <v>9.14</v>
      </c>
      <c r="M57" s="76">
        <v>10.94</v>
      </c>
      <c r="N57" s="76">
        <v>1.3</v>
      </c>
      <c r="O57" s="76">
        <v>3.32</v>
      </c>
      <c r="P57" s="76">
        <v>11.88</v>
      </c>
      <c r="Q57" s="59">
        <f t="shared" si="0"/>
        <v>9.14</v>
      </c>
      <c r="R57" s="59">
        <f t="shared" si="1"/>
        <v>0.83539600000000003</v>
      </c>
      <c r="S57" s="60">
        <f t="shared" si="2"/>
        <v>0</v>
      </c>
      <c r="T57" s="77"/>
      <c r="U57" s="61">
        <f t="shared" si="3"/>
        <v>0</v>
      </c>
      <c r="V57" s="75">
        <v>43073</v>
      </c>
      <c r="W57" s="78">
        <v>1.44</v>
      </c>
    </row>
    <row r="58" spans="1:23" x14ac:dyDescent="0.15">
      <c r="A58" s="72" t="s">
        <v>228</v>
      </c>
      <c r="B58" s="72" t="s">
        <v>105</v>
      </c>
      <c r="C58" s="72" t="s">
        <v>83</v>
      </c>
      <c r="D58" s="74">
        <v>24</v>
      </c>
      <c r="E58" s="74">
        <v>33</v>
      </c>
      <c r="F58" s="94" t="s">
        <v>213</v>
      </c>
      <c r="G58" s="94" t="s">
        <v>229</v>
      </c>
      <c r="H58" s="73"/>
      <c r="I58" s="74">
        <v>2</v>
      </c>
      <c r="J58" s="74">
        <v>24</v>
      </c>
      <c r="K58" s="75">
        <v>43070</v>
      </c>
      <c r="L58" s="76"/>
      <c r="M58" s="76">
        <v>26.45</v>
      </c>
      <c r="N58" s="76">
        <v>3.36</v>
      </c>
      <c r="O58" s="76"/>
      <c r="P58" s="76">
        <v>12.7</v>
      </c>
      <c r="Q58" s="59">
        <f t="shared" si="0"/>
        <v>26.45</v>
      </c>
      <c r="R58" s="59">
        <f t="shared" si="1"/>
        <v>0.82332467365396778</v>
      </c>
      <c r="S58" s="60">
        <f t="shared" si="2"/>
        <v>0</v>
      </c>
      <c r="T58" s="77"/>
      <c r="U58" s="61">
        <f t="shared" si="3"/>
        <v>0</v>
      </c>
      <c r="V58" s="75">
        <v>43073</v>
      </c>
      <c r="W58" s="78">
        <v>1.0607</v>
      </c>
    </row>
    <row r="59" spans="1:23" x14ac:dyDescent="0.15">
      <c r="A59" s="72" t="s">
        <v>231</v>
      </c>
      <c r="B59" s="72" t="s">
        <v>108</v>
      </c>
      <c r="C59" s="72" t="s">
        <v>83</v>
      </c>
      <c r="D59" s="74">
        <v>23</v>
      </c>
      <c r="E59" s="74">
        <v>35</v>
      </c>
      <c r="F59" s="94" t="s">
        <v>232</v>
      </c>
      <c r="G59" s="94" t="s">
        <v>233</v>
      </c>
      <c r="H59" s="73"/>
      <c r="I59" s="74">
        <v>2</v>
      </c>
      <c r="J59" s="74">
        <v>23</v>
      </c>
      <c r="K59" s="75">
        <v>43070</v>
      </c>
      <c r="L59" s="76"/>
      <c r="M59" s="76">
        <v>30.16</v>
      </c>
      <c r="N59" s="76">
        <v>5</v>
      </c>
      <c r="O59" s="76"/>
      <c r="P59" s="76">
        <v>16.57</v>
      </c>
      <c r="Q59" s="59">
        <f t="shared" si="0"/>
        <v>30.16</v>
      </c>
      <c r="R59" s="59">
        <f t="shared" si="1"/>
        <v>0.58155795087561302</v>
      </c>
      <c r="S59" s="60">
        <f t="shared" si="2"/>
        <v>0</v>
      </c>
      <c r="T59" s="77"/>
      <c r="U59" s="61">
        <f t="shared" si="3"/>
        <v>0</v>
      </c>
      <c r="V59" s="75">
        <v>43073</v>
      </c>
      <c r="W59" s="78">
        <v>1.4540999999999999</v>
      </c>
    </row>
    <row r="60" spans="1:23" x14ac:dyDescent="0.15">
      <c r="A60" s="72" t="s">
        <v>227</v>
      </c>
      <c r="B60" s="72" t="s">
        <v>142</v>
      </c>
      <c r="C60" s="72" t="s">
        <v>83</v>
      </c>
      <c r="D60" s="74">
        <v>33</v>
      </c>
      <c r="E60" s="74">
        <v>40</v>
      </c>
      <c r="F60" s="94" t="s">
        <v>213</v>
      </c>
      <c r="G60" s="94" t="s">
        <v>227</v>
      </c>
      <c r="H60" s="73"/>
      <c r="I60" s="74">
        <v>2</v>
      </c>
      <c r="J60" s="74">
        <v>31</v>
      </c>
      <c r="K60" s="75">
        <v>43102</v>
      </c>
      <c r="L60" s="76"/>
      <c r="M60" s="76">
        <v>28.52</v>
      </c>
      <c r="N60" s="76">
        <v>2.1</v>
      </c>
      <c r="O60" s="76"/>
      <c r="P60" s="76">
        <v>7.37</v>
      </c>
      <c r="Q60" s="59">
        <f t="shared" si="0"/>
        <v>28.52</v>
      </c>
      <c r="R60" s="59">
        <f t="shared" si="1"/>
        <v>1.1814744801512287</v>
      </c>
      <c r="S60" s="60">
        <f t="shared" si="2"/>
        <v>0</v>
      </c>
      <c r="T60" s="77"/>
      <c r="U60" s="61">
        <f t="shared" si="3"/>
        <v>0</v>
      </c>
      <c r="V60" s="75">
        <v>43103</v>
      </c>
      <c r="W60" s="78">
        <v>1.0516000000000001</v>
      </c>
    </row>
    <row r="61" spans="1:23" x14ac:dyDescent="0.15">
      <c r="A61" s="72" t="s">
        <v>222</v>
      </c>
      <c r="B61" s="72" t="s">
        <v>82</v>
      </c>
      <c r="C61" s="72" t="s">
        <v>83</v>
      </c>
      <c r="D61" s="74">
        <v>15</v>
      </c>
      <c r="E61" s="74">
        <v>25</v>
      </c>
      <c r="F61" s="94" t="s">
        <v>223</v>
      </c>
      <c r="G61" s="94" t="s">
        <v>223</v>
      </c>
      <c r="H61" s="73"/>
      <c r="I61" s="74">
        <v>2</v>
      </c>
      <c r="J61" s="74">
        <v>15</v>
      </c>
      <c r="K61" s="75">
        <v>43102</v>
      </c>
      <c r="L61" s="76"/>
      <c r="M61" s="76">
        <v>14.22</v>
      </c>
      <c r="N61" s="76">
        <v>1.91</v>
      </c>
      <c r="O61" s="76">
        <v>3.09</v>
      </c>
      <c r="P61" s="76">
        <v>13.43</v>
      </c>
      <c r="Q61" s="59">
        <f t="shared" si="0"/>
        <v>14.22</v>
      </c>
      <c r="R61" s="59">
        <f t="shared" si="1"/>
        <v>1.1127134184336556</v>
      </c>
      <c r="S61" s="60">
        <f t="shared" si="2"/>
        <v>0</v>
      </c>
      <c r="T61" s="77"/>
      <c r="U61" s="61">
        <f t="shared" si="3"/>
        <v>0</v>
      </c>
      <c r="V61" s="75">
        <v>43103</v>
      </c>
      <c r="W61" s="78">
        <v>1.1153</v>
      </c>
    </row>
    <row r="62" spans="1:23" x14ac:dyDescent="0.15">
      <c r="A62" s="72" t="s">
        <v>224</v>
      </c>
      <c r="B62" s="72" t="s">
        <v>162</v>
      </c>
      <c r="C62" s="72" t="s">
        <v>83</v>
      </c>
      <c r="D62" s="74">
        <v>33</v>
      </c>
      <c r="E62" s="74">
        <v>40</v>
      </c>
      <c r="F62" s="94" t="s">
        <v>225</v>
      </c>
      <c r="G62" s="94" t="s">
        <v>226</v>
      </c>
      <c r="H62" s="73"/>
      <c r="I62" s="74">
        <v>2</v>
      </c>
      <c r="J62" s="74">
        <v>31</v>
      </c>
      <c r="K62" s="75">
        <v>43102</v>
      </c>
      <c r="L62" s="76"/>
      <c r="M62" s="76">
        <v>30.15</v>
      </c>
      <c r="N62" s="76">
        <v>2.56</v>
      </c>
      <c r="O62" s="76"/>
      <c r="P62" s="76">
        <v>8.49</v>
      </c>
      <c r="Q62" s="59">
        <f t="shared" si="0"/>
        <v>30.15</v>
      </c>
      <c r="R62" s="59">
        <f t="shared" si="1"/>
        <v>1.0571795527613452</v>
      </c>
      <c r="S62" s="60">
        <f t="shared" si="2"/>
        <v>0</v>
      </c>
      <c r="T62" s="77"/>
      <c r="U62" s="61">
        <f t="shared" si="3"/>
        <v>0</v>
      </c>
      <c r="V62" s="75">
        <v>43103</v>
      </c>
      <c r="W62" s="78">
        <v>2.4116</v>
      </c>
    </row>
    <row r="63" spans="1:23" x14ac:dyDescent="0.15">
      <c r="A63" s="72" t="s">
        <v>207</v>
      </c>
      <c r="B63" s="72" t="s">
        <v>53</v>
      </c>
      <c r="C63" s="72" t="s">
        <v>62</v>
      </c>
      <c r="D63" s="74">
        <v>10</v>
      </c>
      <c r="E63" s="74" t="s">
        <v>64</v>
      </c>
      <c r="F63" s="94" t="s">
        <v>208</v>
      </c>
      <c r="G63" s="94" t="s">
        <v>208</v>
      </c>
      <c r="H63" s="73"/>
      <c r="I63" s="74">
        <v>2</v>
      </c>
      <c r="J63" s="74">
        <v>10</v>
      </c>
      <c r="K63" s="75">
        <v>43102</v>
      </c>
      <c r="L63" s="76">
        <v>10.16</v>
      </c>
      <c r="M63" s="76">
        <v>9.85</v>
      </c>
      <c r="N63" s="76">
        <v>1.1399999999999999</v>
      </c>
      <c r="O63" s="76">
        <v>3.18</v>
      </c>
      <c r="P63" s="76">
        <v>11.58</v>
      </c>
      <c r="Q63" s="59">
        <f t="shared" si="0"/>
        <v>10.16</v>
      </c>
      <c r="R63" s="59">
        <f t="shared" si="1"/>
        <v>1.0322560000000001</v>
      </c>
      <c r="S63" s="60">
        <f t="shared" si="2"/>
        <v>0</v>
      </c>
      <c r="T63" s="77"/>
      <c r="U63" s="61">
        <f t="shared" si="3"/>
        <v>0</v>
      </c>
      <c r="V63" s="75">
        <v>43103</v>
      </c>
      <c r="W63" s="78">
        <v>1.228</v>
      </c>
    </row>
    <row r="64" spans="1:23" x14ac:dyDescent="0.15">
      <c r="A64" s="102" t="s">
        <v>239</v>
      </c>
      <c r="B64" s="102" t="s">
        <v>238</v>
      </c>
      <c r="C64" s="102" t="s">
        <v>62</v>
      </c>
      <c r="D64" s="103">
        <v>10</v>
      </c>
      <c r="E64" s="103" t="s">
        <v>64</v>
      </c>
      <c r="F64" s="104" t="s">
        <v>208</v>
      </c>
      <c r="G64" s="104" t="s">
        <v>208</v>
      </c>
      <c r="H64" s="73"/>
      <c r="I64" s="103">
        <v>2</v>
      </c>
      <c r="J64" s="103">
        <v>10</v>
      </c>
      <c r="K64" s="75">
        <v>43102</v>
      </c>
      <c r="L64" s="101"/>
      <c r="M64" s="101"/>
      <c r="N64" s="101"/>
      <c r="O64" s="101"/>
      <c r="P64" s="101"/>
      <c r="Q64" s="105"/>
      <c r="R64" s="59">
        <f t="shared" si="1"/>
        <v>0</v>
      </c>
      <c r="S64" s="60">
        <f t="shared" si="2"/>
        <v>0</v>
      </c>
      <c r="T64" s="77"/>
      <c r="U64" s="61">
        <f t="shared" si="3"/>
        <v>0</v>
      </c>
      <c r="V64" s="75">
        <v>43103</v>
      </c>
      <c r="W64" s="106">
        <v>1.6707000000000001</v>
      </c>
    </row>
    <row r="65" spans="1:23" x14ac:dyDescent="0.15">
      <c r="A65" s="72" t="s">
        <v>212</v>
      </c>
      <c r="B65" s="72" t="s">
        <v>55</v>
      </c>
      <c r="C65" s="72" t="s">
        <v>62</v>
      </c>
      <c r="D65" s="74">
        <v>10</v>
      </c>
      <c r="E65" s="74" t="s">
        <v>64</v>
      </c>
      <c r="F65" s="94" t="s">
        <v>213</v>
      </c>
      <c r="G65" s="94" t="s">
        <v>214</v>
      </c>
      <c r="H65" s="73"/>
      <c r="I65" s="74">
        <v>2</v>
      </c>
      <c r="J65" s="74">
        <v>10</v>
      </c>
      <c r="K65" s="75">
        <v>43102</v>
      </c>
      <c r="L65" s="76">
        <v>9.84</v>
      </c>
      <c r="M65" s="76">
        <v>10.16</v>
      </c>
      <c r="N65" s="76">
        <v>1.32</v>
      </c>
      <c r="O65" s="76">
        <v>3.55</v>
      </c>
      <c r="P65" s="76">
        <v>13.01</v>
      </c>
      <c r="Q65" s="59">
        <f t="shared" si="0"/>
        <v>9.84</v>
      </c>
      <c r="R65" s="59">
        <f t="shared" si="1"/>
        <v>0.96825600000000001</v>
      </c>
      <c r="S65" s="60">
        <f t="shared" si="2"/>
        <v>0</v>
      </c>
      <c r="T65" s="77"/>
      <c r="U65" s="61">
        <f t="shared" si="3"/>
        <v>0</v>
      </c>
      <c r="V65" s="75">
        <v>43103</v>
      </c>
      <c r="W65" s="78">
        <v>1.349</v>
      </c>
    </row>
    <row r="66" spans="1:23" x14ac:dyDescent="0.15">
      <c r="A66" s="72" t="s">
        <v>212</v>
      </c>
      <c r="B66" s="53" t="s">
        <v>201</v>
      </c>
      <c r="C66" s="72" t="s">
        <v>62</v>
      </c>
      <c r="D66" s="74">
        <v>10</v>
      </c>
      <c r="E66" s="90" t="s">
        <v>64</v>
      </c>
      <c r="F66" s="94" t="s">
        <v>213</v>
      </c>
      <c r="G66" s="54" t="s">
        <v>200</v>
      </c>
      <c r="H66" s="73"/>
      <c r="I66" s="74">
        <v>2</v>
      </c>
      <c r="J66" s="74">
        <v>10</v>
      </c>
      <c r="K66" s="75">
        <v>43102</v>
      </c>
      <c r="L66" s="76">
        <v>9.84</v>
      </c>
      <c r="M66" s="76">
        <v>10.16</v>
      </c>
      <c r="N66" s="76">
        <v>1.32</v>
      </c>
      <c r="O66" s="76">
        <v>3.55</v>
      </c>
      <c r="P66" s="76">
        <v>13.01</v>
      </c>
      <c r="Q66" s="59">
        <f t="shared" si="0"/>
        <v>9.84</v>
      </c>
      <c r="R66" s="59">
        <f t="shared" si="1"/>
        <v>0.96825600000000001</v>
      </c>
      <c r="S66" s="60">
        <f t="shared" si="2"/>
        <v>0</v>
      </c>
      <c r="T66" s="77"/>
      <c r="U66" s="61">
        <f t="shared" si="3"/>
        <v>0</v>
      </c>
      <c r="V66" s="75">
        <v>43103</v>
      </c>
      <c r="W66" s="78">
        <v>1.5349999999999999</v>
      </c>
    </row>
    <row r="67" spans="1:23" x14ac:dyDescent="0.15">
      <c r="A67" s="72" t="s">
        <v>215</v>
      </c>
      <c r="B67" s="72" t="s">
        <v>56</v>
      </c>
      <c r="C67" s="72" t="s">
        <v>62</v>
      </c>
      <c r="D67" s="74">
        <v>10</v>
      </c>
      <c r="E67" s="74" t="s">
        <v>64</v>
      </c>
      <c r="F67" s="94" t="s">
        <v>213</v>
      </c>
      <c r="G67" s="94" t="s">
        <v>216</v>
      </c>
      <c r="H67" s="73"/>
      <c r="I67" s="74">
        <v>2</v>
      </c>
      <c r="J67" s="74">
        <v>10</v>
      </c>
      <c r="K67" s="75">
        <v>43102</v>
      </c>
      <c r="L67" s="76">
        <v>8.92</v>
      </c>
      <c r="M67" s="76">
        <v>11.21</v>
      </c>
      <c r="N67" s="76">
        <v>1.33</v>
      </c>
      <c r="O67" s="76">
        <v>2.85</v>
      </c>
      <c r="P67" s="76">
        <v>11.86</v>
      </c>
      <c r="Q67" s="59">
        <f t="shared" ref="Q67:Q132" si="4">IF(C67="盈利收益率",L67,IF(C67="市盈率",M67,IF(C67="市净率",N67,-1)))</f>
        <v>8.92</v>
      </c>
      <c r="R67" s="59">
        <f t="shared" ref="R67:R130" si="5">IFERROR(IF(C67="盈利收益率",POWER(Q67/J67,I67),POWER(J67/Q67,I67)),0)</f>
        <v>0.79566400000000004</v>
      </c>
      <c r="S67" s="60">
        <f t="shared" ref="S67:S130" si="6">IF(R67&gt;1,INT(H67*R67),0)</f>
        <v>0</v>
      </c>
      <c r="T67" s="77"/>
      <c r="U67" s="61">
        <f t="shared" ref="U67:U130" si="7">T67-S67</f>
        <v>0</v>
      </c>
      <c r="V67" s="75">
        <v>43103</v>
      </c>
      <c r="W67" s="78">
        <v>1.5814999999999999</v>
      </c>
    </row>
    <row r="68" spans="1:23" x14ac:dyDescent="0.15">
      <c r="A68" s="72" t="s">
        <v>228</v>
      </c>
      <c r="B68" s="72" t="s">
        <v>105</v>
      </c>
      <c r="C68" s="72" t="s">
        <v>83</v>
      </c>
      <c r="D68" s="74">
        <v>24</v>
      </c>
      <c r="E68" s="74">
        <v>33</v>
      </c>
      <c r="F68" s="94" t="s">
        <v>213</v>
      </c>
      <c r="G68" s="94" t="s">
        <v>229</v>
      </c>
      <c r="H68" s="73"/>
      <c r="I68" s="74">
        <v>2</v>
      </c>
      <c r="J68" s="74">
        <v>24</v>
      </c>
      <c r="K68" s="75">
        <v>43102</v>
      </c>
      <c r="L68" s="76"/>
      <c r="M68" s="76">
        <v>27.26</v>
      </c>
      <c r="N68" s="76">
        <v>3.53</v>
      </c>
      <c r="O68" s="76"/>
      <c r="P68" s="76">
        <v>12.95</v>
      </c>
      <c r="Q68" s="59">
        <f t="shared" si="4"/>
        <v>27.26</v>
      </c>
      <c r="R68" s="59">
        <f t="shared" si="5"/>
        <v>0.77512327958965821</v>
      </c>
      <c r="S68" s="60">
        <f t="shared" si="6"/>
        <v>0</v>
      </c>
      <c r="T68" s="77"/>
      <c r="U68" s="61">
        <f t="shared" si="7"/>
        <v>0</v>
      </c>
      <c r="V68" s="75">
        <v>43103</v>
      </c>
      <c r="W68" s="78">
        <v>1.0938000000000001</v>
      </c>
    </row>
    <row r="69" spans="1:23" x14ac:dyDescent="0.15">
      <c r="A69" s="72" t="s">
        <v>231</v>
      </c>
      <c r="B69" s="72" t="s">
        <v>108</v>
      </c>
      <c r="C69" s="72" t="s">
        <v>83</v>
      </c>
      <c r="D69" s="74">
        <v>23</v>
      </c>
      <c r="E69" s="74">
        <v>35</v>
      </c>
      <c r="F69" s="94" t="s">
        <v>232</v>
      </c>
      <c r="G69" s="94" t="s">
        <v>233</v>
      </c>
      <c r="H69" s="73"/>
      <c r="I69" s="74">
        <v>2</v>
      </c>
      <c r="J69" s="74">
        <v>23</v>
      </c>
      <c r="K69" s="75">
        <v>43102</v>
      </c>
      <c r="L69" s="76"/>
      <c r="M69" s="76">
        <v>33.200000000000003</v>
      </c>
      <c r="N69" s="76">
        <v>5.47</v>
      </c>
      <c r="O69" s="76"/>
      <c r="P69" s="76">
        <v>16.46</v>
      </c>
      <c r="Q69" s="59">
        <f t="shared" si="4"/>
        <v>33.200000000000003</v>
      </c>
      <c r="R69" s="59">
        <f t="shared" si="5"/>
        <v>0.47993177529394682</v>
      </c>
      <c r="S69" s="60">
        <f t="shared" si="6"/>
        <v>0</v>
      </c>
      <c r="T69" s="77"/>
      <c r="U69" s="61">
        <f t="shared" si="7"/>
        <v>0</v>
      </c>
      <c r="V69" s="75">
        <v>43103</v>
      </c>
      <c r="W69" s="78">
        <v>1.5802</v>
      </c>
    </row>
    <row r="70" spans="1:23" x14ac:dyDescent="0.15">
      <c r="A70" s="72" t="s">
        <v>219</v>
      </c>
      <c r="B70" s="72" t="s">
        <v>134</v>
      </c>
      <c r="C70" s="72" t="s">
        <v>83</v>
      </c>
      <c r="D70" s="74">
        <v>24</v>
      </c>
      <c r="E70" s="74">
        <v>29</v>
      </c>
      <c r="F70" s="94" t="s">
        <v>220</v>
      </c>
      <c r="G70" s="94" t="s">
        <v>221</v>
      </c>
      <c r="H70" s="73"/>
      <c r="I70" s="74">
        <v>2</v>
      </c>
      <c r="J70" s="74">
        <v>24</v>
      </c>
      <c r="K70" s="75">
        <v>43132</v>
      </c>
      <c r="L70" s="76"/>
      <c r="M70" s="76">
        <v>21.04</v>
      </c>
      <c r="N70" s="76">
        <v>2.61</v>
      </c>
      <c r="O70" s="76">
        <v>1.68</v>
      </c>
      <c r="P70" s="76">
        <v>12.42</v>
      </c>
      <c r="Q70" s="59">
        <f t="shared" si="4"/>
        <v>21.04</v>
      </c>
      <c r="R70" s="59">
        <f t="shared" si="5"/>
        <v>1.3011609246916971</v>
      </c>
      <c r="S70" s="60">
        <f t="shared" si="6"/>
        <v>0</v>
      </c>
      <c r="T70" s="77"/>
      <c r="U70" s="61">
        <f t="shared" si="7"/>
        <v>0</v>
      </c>
      <c r="V70" s="75">
        <v>43133</v>
      </c>
      <c r="W70" s="78">
        <v>2.1255999999999999</v>
      </c>
    </row>
    <row r="71" spans="1:23" x14ac:dyDescent="0.15">
      <c r="A71" s="72" t="s">
        <v>227</v>
      </c>
      <c r="B71" s="72" t="s">
        <v>142</v>
      </c>
      <c r="C71" s="72" t="s">
        <v>83</v>
      </c>
      <c r="D71" s="74">
        <v>33</v>
      </c>
      <c r="E71" s="74">
        <v>40</v>
      </c>
      <c r="F71" s="94" t="s">
        <v>213</v>
      </c>
      <c r="G71" s="94" t="s">
        <v>227</v>
      </c>
      <c r="H71" s="73"/>
      <c r="I71" s="74">
        <v>2</v>
      </c>
      <c r="J71" s="74">
        <v>31</v>
      </c>
      <c r="K71" s="75">
        <v>43132</v>
      </c>
      <c r="L71" s="76"/>
      <c r="M71" s="76">
        <v>27.19</v>
      </c>
      <c r="N71" s="76">
        <v>2</v>
      </c>
      <c r="O71" s="76"/>
      <c r="P71" s="76">
        <v>7.37</v>
      </c>
      <c r="Q71" s="59">
        <f t="shared" si="4"/>
        <v>27.19</v>
      </c>
      <c r="R71" s="59">
        <f t="shared" si="5"/>
        <v>1.299885120454443</v>
      </c>
      <c r="S71" s="60">
        <f t="shared" si="6"/>
        <v>0</v>
      </c>
      <c r="T71" s="77"/>
      <c r="U71" s="61">
        <f t="shared" si="7"/>
        <v>0</v>
      </c>
      <c r="V71" s="75">
        <v>43133</v>
      </c>
      <c r="W71" s="78">
        <v>0.99519999999999997</v>
      </c>
    </row>
    <row r="72" spans="1:23" x14ac:dyDescent="0.15">
      <c r="A72" s="72" t="s">
        <v>224</v>
      </c>
      <c r="B72" s="72" t="s">
        <v>162</v>
      </c>
      <c r="C72" s="72" t="s">
        <v>83</v>
      </c>
      <c r="D72" s="74">
        <v>33</v>
      </c>
      <c r="E72" s="74">
        <v>40</v>
      </c>
      <c r="F72" s="94" t="s">
        <v>225</v>
      </c>
      <c r="G72" s="94" t="s">
        <v>226</v>
      </c>
      <c r="H72" s="73"/>
      <c r="I72" s="74">
        <v>2</v>
      </c>
      <c r="J72" s="74">
        <v>31</v>
      </c>
      <c r="K72" s="75">
        <v>43132</v>
      </c>
      <c r="L72" s="76"/>
      <c r="M72" s="76">
        <v>28.73</v>
      </c>
      <c r="N72" s="76">
        <v>2.44</v>
      </c>
      <c r="O72" s="76"/>
      <c r="P72" s="76">
        <v>8.49</v>
      </c>
      <c r="Q72" s="59">
        <f t="shared" si="4"/>
        <v>28.73</v>
      </c>
      <c r="R72" s="59">
        <f t="shared" si="5"/>
        <v>1.1642657874622504</v>
      </c>
      <c r="S72" s="60">
        <f t="shared" si="6"/>
        <v>0</v>
      </c>
      <c r="T72" s="77"/>
      <c r="U72" s="61">
        <f t="shared" si="7"/>
        <v>0</v>
      </c>
      <c r="V72" s="75">
        <v>43133</v>
      </c>
      <c r="W72" s="78">
        <v>2.3134000000000001</v>
      </c>
    </row>
    <row r="73" spans="1:23" x14ac:dyDescent="0.15">
      <c r="A73" s="72" t="s">
        <v>217</v>
      </c>
      <c r="B73" s="72" t="s">
        <v>130</v>
      </c>
      <c r="C73" s="72" t="s">
        <v>83</v>
      </c>
      <c r="D73" s="74">
        <v>13</v>
      </c>
      <c r="E73" s="74" t="s">
        <v>131</v>
      </c>
      <c r="F73" s="94"/>
      <c r="G73" s="94" t="s">
        <v>218</v>
      </c>
      <c r="H73" s="73"/>
      <c r="I73" s="74">
        <v>2</v>
      </c>
      <c r="J73" s="74">
        <v>13</v>
      </c>
      <c r="K73" s="75">
        <v>43132</v>
      </c>
      <c r="L73" s="76"/>
      <c r="M73" s="76">
        <v>12.08</v>
      </c>
      <c r="N73" s="76">
        <v>1.44</v>
      </c>
      <c r="O73" s="76">
        <v>2.64</v>
      </c>
      <c r="P73" s="76">
        <v>11.93</v>
      </c>
      <c r="Q73" s="59">
        <f t="shared" si="4"/>
        <v>12.08</v>
      </c>
      <c r="R73" s="59">
        <f t="shared" si="5"/>
        <v>1.1581180649971494</v>
      </c>
      <c r="S73" s="60">
        <f t="shared" si="6"/>
        <v>0</v>
      </c>
      <c r="T73" s="77"/>
      <c r="U73" s="61">
        <f t="shared" si="7"/>
        <v>0</v>
      </c>
      <c r="V73" s="75">
        <v>43133</v>
      </c>
      <c r="W73" s="78">
        <v>1.8097000000000001</v>
      </c>
    </row>
    <row r="74" spans="1:23" x14ac:dyDescent="0.15">
      <c r="A74" s="72" t="s">
        <v>222</v>
      </c>
      <c r="B74" s="72" t="s">
        <v>82</v>
      </c>
      <c r="C74" s="72" t="s">
        <v>83</v>
      </c>
      <c r="D74" s="74">
        <v>15</v>
      </c>
      <c r="E74" s="74">
        <v>25</v>
      </c>
      <c r="F74" s="94" t="s">
        <v>223</v>
      </c>
      <c r="G74" s="94" t="s">
        <v>223</v>
      </c>
      <c r="H74" s="73"/>
      <c r="I74" s="74">
        <v>2</v>
      </c>
      <c r="J74" s="74">
        <v>15</v>
      </c>
      <c r="K74" s="75">
        <v>43132</v>
      </c>
      <c r="L74" s="76"/>
      <c r="M74" s="76">
        <v>14.45</v>
      </c>
      <c r="N74" s="76">
        <v>1.94</v>
      </c>
      <c r="O74" s="76">
        <v>3.18</v>
      </c>
      <c r="P74" s="76">
        <v>13.43</v>
      </c>
      <c r="Q74" s="59">
        <f t="shared" si="4"/>
        <v>14.45</v>
      </c>
      <c r="R74" s="59">
        <f t="shared" si="5"/>
        <v>1.0775733049173264</v>
      </c>
      <c r="S74" s="60">
        <f t="shared" si="6"/>
        <v>0</v>
      </c>
      <c r="T74" s="77"/>
      <c r="U74" s="61">
        <f t="shared" si="7"/>
        <v>0</v>
      </c>
      <c r="V74" s="75">
        <v>43133</v>
      </c>
      <c r="W74" s="78">
        <v>1.1359999999999999</v>
      </c>
    </row>
    <row r="75" spans="1:23" x14ac:dyDescent="0.15">
      <c r="A75" s="72" t="s">
        <v>207</v>
      </c>
      <c r="B75" s="72" t="s">
        <v>53</v>
      </c>
      <c r="C75" s="72" t="s">
        <v>62</v>
      </c>
      <c r="D75" s="74">
        <v>10</v>
      </c>
      <c r="E75" s="74" t="s">
        <v>64</v>
      </c>
      <c r="F75" s="94" t="s">
        <v>208</v>
      </c>
      <c r="G75" s="94" t="s">
        <v>208</v>
      </c>
      <c r="H75" s="73"/>
      <c r="I75" s="74">
        <v>2</v>
      </c>
      <c r="J75" s="74">
        <v>10</v>
      </c>
      <c r="K75" s="75">
        <v>43132</v>
      </c>
      <c r="L75" s="76">
        <v>9.4600000000000009</v>
      </c>
      <c r="M75" s="76">
        <v>10.57</v>
      </c>
      <c r="N75" s="76">
        <v>1.21</v>
      </c>
      <c r="O75" s="76">
        <v>2.93</v>
      </c>
      <c r="P75" s="76">
        <v>11.42</v>
      </c>
      <c r="Q75" s="59">
        <f t="shared" si="4"/>
        <v>9.4600000000000009</v>
      </c>
      <c r="R75" s="59">
        <f t="shared" si="5"/>
        <v>0.89491600000000016</v>
      </c>
      <c r="S75" s="60">
        <f t="shared" si="6"/>
        <v>0</v>
      </c>
      <c r="T75" s="77"/>
      <c r="U75" s="61">
        <f t="shared" si="7"/>
        <v>0</v>
      </c>
      <c r="V75" s="75">
        <v>43133</v>
      </c>
      <c r="W75" s="78">
        <v>1.3140000000000001</v>
      </c>
    </row>
    <row r="76" spans="1:23" x14ac:dyDescent="0.15">
      <c r="A76" s="72" t="s">
        <v>212</v>
      </c>
      <c r="B76" s="72" t="s">
        <v>55</v>
      </c>
      <c r="C76" s="72" t="s">
        <v>62</v>
      </c>
      <c r="D76" s="74">
        <v>10</v>
      </c>
      <c r="E76" s="74" t="s">
        <v>64</v>
      </c>
      <c r="F76" s="94" t="s">
        <v>213</v>
      </c>
      <c r="G76" s="94" t="s">
        <v>214</v>
      </c>
      <c r="H76" s="73"/>
      <c r="I76" s="74">
        <v>2</v>
      </c>
      <c r="J76" s="74">
        <v>10</v>
      </c>
      <c r="K76" s="75">
        <v>43132</v>
      </c>
      <c r="L76" s="76">
        <v>8.9700000000000006</v>
      </c>
      <c r="M76" s="76">
        <v>11.15</v>
      </c>
      <c r="N76" s="76">
        <v>1.34</v>
      </c>
      <c r="O76" s="76">
        <v>3.14</v>
      </c>
      <c r="P76" s="76">
        <v>11.97</v>
      </c>
      <c r="Q76" s="59">
        <f t="shared" si="4"/>
        <v>8.9700000000000006</v>
      </c>
      <c r="R76" s="59">
        <f t="shared" si="5"/>
        <v>0.80460900000000002</v>
      </c>
      <c r="S76" s="60">
        <f t="shared" si="6"/>
        <v>0</v>
      </c>
      <c r="T76" s="77"/>
      <c r="U76" s="61">
        <f t="shared" si="7"/>
        <v>0</v>
      </c>
      <c r="V76" s="75">
        <v>43133</v>
      </c>
      <c r="W76" s="78">
        <v>1.2190000000000001</v>
      </c>
    </row>
    <row r="77" spans="1:23" x14ac:dyDescent="0.15">
      <c r="A77" s="72" t="s">
        <v>212</v>
      </c>
      <c r="B77" s="53" t="s">
        <v>201</v>
      </c>
      <c r="C77" s="72" t="s">
        <v>62</v>
      </c>
      <c r="D77" s="74">
        <v>10</v>
      </c>
      <c r="E77" s="90" t="s">
        <v>64</v>
      </c>
      <c r="F77" s="94" t="s">
        <v>213</v>
      </c>
      <c r="G77" s="54" t="s">
        <v>200</v>
      </c>
      <c r="H77" s="73"/>
      <c r="I77" s="74">
        <v>2</v>
      </c>
      <c r="J77" s="74">
        <v>10</v>
      </c>
      <c r="K77" s="75">
        <v>43132</v>
      </c>
      <c r="L77" s="76">
        <v>8.9700000000000006</v>
      </c>
      <c r="M77" s="76">
        <v>11.15</v>
      </c>
      <c r="N77" s="76">
        <v>1.34</v>
      </c>
      <c r="O77" s="76">
        <v>3.14</v>
      </c>
      <c r="P77" s="76">
        <v>11.97</v>
      </c>
      <c r="Q77" s="59">
        <f t="shared" si="4"/>
        <v>8.9700000000000006</v>
      </c>
      <c r="R77" s="59">
        <f t="shared" si="5"/>
        <v>0.80460900000000002</v>
      </c>
      <c r="S77" s="60">
        <f t="shared" si="6"/>
        <v>0</v>
      </c>
      <c r="T77" s="77"/>
      <c r="U77" s="61">
        <f t="shared" si="7"/>
        <v>0</v>
      </c>
      <c r="V77" s="75">
        <v>43133</v>
      </c>
      <c r="W77" s="78">
        <v>1.6240000000000001</v>
      </c>
    </row>
    <row r="78" spans="1:23" x14ac:dyDescent="0.15">
      <c r="A78" s="72" t="s">
        <v>228</v>
      </c>
      <c r="B78" s="72" t="s">
        <v>105</v>
      </c>
      <c r="C78" s="72" t="s">
        <v>83</v>
      </c>
      <c r="D78" s="74">
        <v>24</v>
      </c>
      <c r="E78" s="74">
        <v>33</v>
      </c>
      <c r="F78" s="94" t="s">
        <v>213</v>
      </c>
      <c r="G78" s="94" t="s">
        <v>229</v>
      </c>
      <c r="H78" s="73"/>
      <c r="I78" s="74">
        <v>2</v>
      </c>
      <c r="J78" s="74">
        <v>24</v>
      </c>
      <c r="K78" s="75">
        <v>43132</v>
      </c>
      <c r="L78" s="76"/>
      <c r="M78" s="76">
        <v>27.18</v>
      </c>
      <c r="N78" s="76">
        <v>3.53</v>
      </c>
      <c r="O78" s="76"/>
      <c r="P78" s="76">
        <v>12.97</v>
      </c>
      <c r="Q78" s="59">
        <f t="shared" si="4"/>
        <v>27.18</v>
      </c>
      <c r="R78" s="59">
        <f t="shared" si="5"/>
        <v>0.77969289845961909</v>
      </c>
      <c r="S78" s="60">
        <f t="shared" si="6"/>
        <v>0</v>
      </c>
      <c r="T78" s="77"/>
      <c r="U78" s="61">
        <f t="shared" si="7"/>
        <v>0</v>
      </c>
      <c r="V78" s="75">
        <v>43133</v>
      </c>
      <c r="W78" s="78">
        <v>1.0686</v>
      </c>
    </row>
    <row r="79" spans="1:23" x14ac:dyDescent="0.15">
      <c r="A79" s="72" t="s">
        <v>215</v>
      </c>
      <c r="B79" s="72" t="s">
        <v>56</v>
      </c>
      <c r="C79" s="72" t="s">
        <v>62</v>
      </c>
      <c r="D79" s="74">
        <v>10</v>
      </c>
      <c r="E79" s="74" t="s">
        <v>64</v>
      </c>
      <c r="F79" s="94" t="s">
        <v>213</v>
      </c>
      <c r="G79" s="94" t="s">
        <v>216</v>
      </c>
      <c r="H79" s="73"/>
      <c r="I79" s="74">
        <v>2</v>
      </c>
      <c r="J79" s="74">
        <v>10</v>
      </c>
      <c r="K79" s="75">
        <v>43132</v>
      </c>
      <c r="L79" s="76">
        <v>8.01</v>
      </c>
      <c r="M79" s="76">
        <v>12.48</v>
      </c>
      <c r="N79" s="76">
        <v>1.49</v>
      </c>
      <c r="O79" s="76">
        <v>2.5499999999999998</v>
      </c>
      <c r="P79" s="76">
        <v>11.92</v>
      </c>
      <c r="Q79" s="59">
        <f t="shared" si="4"/>
        <v>8.01</v>
      </c>
      <c r="R79" s="59">
        <f t="shared" si="5"/>
        <v>0.64160099999999987</v>
      </c>
      <c r="S79" s="60">
        <f t="shared" si="6"/>
        <v>0</v>
      </c>
      <c r="T79" s="77"/>
      <c r="U79" s="61">
        <f t="shared" si="7"/>
        <v>0</v>
      </c>
      <c r="V79" s="75">
        <v>43133</v>
      </c>
      <c r="W79" s="78">
        <v>1.7319</v>
      </c>
    </row>
    <row r="80" spans="1:23" x14ac:dyDescent="0.15">
      <c r="A80" s="72" t="s">
        <v>231</v>
      </c>
      <c r="B80" s="72" t="s">
        <v>108</v>
      </c>
      <c r="C80" s="72" t="s">
        <v>83</v>
      </c>
      <c r="D80" s="74">
        <v>23</v>
      </c>
      <c r="E80" s="74">
        <v>35</v>
      </c>
      <c r="F80" s="94" t="s">
        <v>232</v>
      </c>
      <c r="G80" s="94" t="s">
        <v>233</v>
      </c>
      <c r="H80" s="73"/>
      <c r="I80" s="74">
        <v>2</v>
      </c>
      <c r="J80" s="74">
        <v>23</v>
      </c>
      <c r="K80" s="75">
        <v>43132</v>
      </c>
      <c r="L80" s="76"/>
      <c r="M80" s="76">
        <v>34.549999999999997</v>
      </c>
      <c r="N80" s="76">
        <v>5.69</v>
      </c>
      <c r="O80" s="76"/>
      <c r="P80" s="76">
        <v>16.46</v>
      </c>
      <c r="Q80" s="59">
        <f t="shared" si="4"/>
        <v>34.549999999999997</v>
      </c>
      <c r="R80" s="59">
        <f t="shared" si="5"/>
        <v>0.4431589948081705</v>
      </c>
      <c r="S80" s="60">
        <f t="shared" si="6"/>
        <v>0</v>
      </c>
      <c r="T80" s="77"/>
      <c r="U80" s="61">
        <f t="shared" si="7"/>
        <v>0</v>
      </c>
      <c r="V80" s="75">
        <v>43133</v>
      </c>
      <c r="W80" s="78">
        <v>1.6107</v>
      </c>
    </row>
    <row r="81" spans="1:23" x14ac:dyDescent="0.15">
      <c r="A81" s="72" t="s">
        <v>219</v>
      </c>
      <c r="B81" s="72" t="s">
        <v>134</v>
      </c>
      <c r="C81" s="72" t="s">
        <v>83</v>
      </c>
      <c r="D81" s="74">
        <v>24</v>
      </c>
      <c r="E81" s="74">
        <v>29</v>
      </c>
      <c r="F81" s="94" t="s">
        <v>220</v>
      </c>
      <c r="G81" s="94" t="s">
        <v>221</v>
      </c>
      <c r="H81" s="73"/>
      <c r="I81" s="74">
        <v>2</v>
      </c>
      <c r="J81" s="74">
        <v>24</v>
      </c>
      <c r="K81" s="75">
        <v>43160</v>
      </c>
      <c r="L81" s="76"/>
      <c r="M81" s="76">
        <v>19.579999999999998</v>
      </c>
      <c r="N81" s="76">
        <v>2.5</v>
      </c>
      <c r="O81" s="76">
        <v>1.76</v>
      </c>
      <c r="P81" s="76">
        <v>12.78</v>
      </c>
      <c r="Q81" s="59">
        <f t="shared" si="4"/>
        <v>19.579999999999998</v>
      </c>
      <c r="R81" s="59">
        <f t="shared" si="5"/>
        <v>1.5024398997956057</v>
      </c>
      <c r="S81" s="60">
        <f t="shared" si="6"/>
        <v>0</v>
      </c>
      <c r="T81" s="77"/>
      <c r="U81" s="61">
        <f t="shared" si="7"/>
        <v>0</v>
      </c>
      <c r="V81" s="75">
        <v>43161</v>
      </c>
      <c r="W81" s="78">
        <v>1.994</v>
      </c>
    </row>
    <row r="82" spans="1:23" s="34" customFormat="1" x14ac:dyDescent="0.15">
      <c r="A82" s="72" t="s">
        <v>217</v>
      </c>
      <c r="B82" s="72" t="s">
        <v>130</v>
      </c>
      <c r="C82" s="72" t="s">
        <v>83</v>
      </c>
      <c r="D82" s="74">
        <v>13</v>
      </c>
      <c r="E82" s="74" t="s">
        <v>131</v>
      </c>
      <c r="F82" s="94"/>
      <c r="G82" s="94" t="s">
        <v>218</v>
      </c>
      <c r="H82" s="73"/>
      <c r="I82" s="74">
        <v>2</v>
      </c>
      <c r="J82" s="74">
        <v>13</v>
      </c>
      <c r="K82" s="75">
        <v>43160</v>
      </c>
      <c r="L82" s="76"/>
      <c r="M82" s="76">
        <v>11.02</v>
      </c>
      <c r="N82" s="76">
        <v>1.31</v>
      </c>
      <c r="O82" s="76">
        <v>2.9</v>
      </c>
      <c r="P82" s="76">
        <v>11.91</v>
      </c>
      <c r="Q82" s="59">
        <f t="shared" si="4"/>
        <v>11.02</v>
      </c>
      <c r="R82" s="59">
        <f t="shared" si="5"/>
        <v>1.3916291448315385</v>
      </c>
      <c r="S82" s="60">
        <f t="shared" si="6"/>
        <v>0</v>
      </c>
      <c r="T82" s="77"/>
      <c r="U82" s="61">
        <f t="shared" si="7"/>
        <v>0</v>
      </c>
      <c r="V82" s="75">
        <v>43161</v>
      </c>
      <c r="W82" s="78">
        <v>1.6697</v>
      </c>
    </row>
    <row r="83" spans="1:23" s="34" customFormat="1" x14ac:dyDescent="0.15">
      <c r="A83" s="72" t="s">
        <v>239</v>
      </c>
      <c r="B83" s="72" t="s">
        <v>241</v>
      </c>
      <c r="C83" s="72" t="s">
        <v>83</v>
      </c>
      <c r="D83" s="74">
        <v>13</v>
      </c>
      <c r="E83" s="74" t="s">
        <v>131</v>
      </c>
      <c r="F83" s="94"/>
      <c r="G83" s="94" t="s">
        <v>218</v>
      </c>
      <c r="H83" s="73"/>
      <c r="I83" s="74">
        <v>2</v>
      </c>
      <c r="J83" s="74">
        <v>13</v>
      </c>
      <c r="K83" s="75">
        <v>43160</v>
      </c>
      <c r="L83" s="76"/>
      <c r="M83" s="76"/>
      <c r="N83" s="76"/>
      <c r="O83" s="76"/>
      <c r="P83" s="76"/>
      <c r="Q83" s="59"/>
      <c r="R83" s="59">
        <f t="shared" si="5"/>
        <v>0</v>
      </c>
      <c r="S83" s="60">
        <f t="shared" si="6"/>
        <v>0</v>
      </c>
      <c r="T83" s="77"/>
      <c r="U83" s="61">
        <f t="shared" si="7"/>
        <v>0</v>
      </c>
      <c r="V83" s="75">
        <v>43161</v>
      </c>
      <c r="W83" s="78">
        <v>2.1861999999999999</v>
      </c>
    </row>
    <row r="84" spans="1:23" s="34" customFormat="1" x14ac:dyDescent="0.15">
      <c r="A84" s="72" t="s">
        <v>239</v>
      </c>
      <c r="B84" s="72" t="s">
        <v>242</v>
      </c>
      <c r="C84" s="72"/>
      <c r="D84" s="74"/>
      <c r="E84" s="74"/>
      <c r="F84" s="94"/>
      <c r="G84" s="94"/>
      <c r="H84" s="73"/>
      <c r="I84" s="74"/>
      <c r="J84" s="74"/>
      <c r="K84" s="75">
        <v>43160</v>
      </c>
      <c r="L84" s="76"/>
      <c r="M84" s="76"/>
      <c r="N84" s="76"/>
      <c r="O84" s="76"/>
      <c r="P84" s="76"/>
      <c r="Q84" s="59"/>
      <c r="R84" s="59">
        <f t="shared" si="5"/>
        <v>0</v>
      </c>
      <c r="S84" s="60">
        <f t="shared" si="6"/>
        <v>0</v>
      </c>
      <c r="T84" s="77"/>
      <c r="U84" s="61">
        <f t="shared" si="7"/>
        <v>0</v>
      </c>
      <c r="V84" s="75">
        <v>43161</v>
      </c>
      <c r="W84" s="78">
        <v>0.66020000000000001</v>
      </c>
    </row>
    <row r="85" spans="1:23" s="34" customFormat="1" x14ac:dyDescent="0.15">
      <c r="A85" s="72" t="s">
        <v>227</v>
      </c>
      <c r="B85" s="72" t="s">
        <v>142</v>
      </c>
      <c r="C85" s="72" t="s">
        <v>83</v>
      </c>
      <c r="D85" s="74">
        <v>33</v>
      </c>
      <c r="E85" s="74">
        <v>40</v>
      </c>
      <c r="F85" s="94" t="s">
        <v>213</v>
      </c>
      <c r="G85" s="94" t="s">
        <v>227</v>
      </c>
      <c r="H85" s="73"/>
      <c r="I85" s="74">
        <v>2</v>
      </c>
      <c r="J85" s="74">
        <v>31</v>
      </c>
      <c r="K85" s="75">
        <v>43160</v>
      </c>
      <c r="L85" s="76"/>
      <c r="M85" s="76">
        <v>26.97</v>
      </c>
      <c r="N85" s="76">
        <v>2.0099999999999998</v>
      </c>
      <c r="O85" s="76"/>
      <c r="P85" s="76">
        <v>7.47</v>
      </c>
      <c r="Q85" s="59">
        <f t="shared" si="4"/>
        <v>26.97</v>
      </c>
      <c r="R85" s="59">
        <f t="shared" si="5"/>
        <v>1.3211784912141633</v>
      </c>
      <c r="S85" s="60">
        <f t="shared" si="6"/>
        <v>0</v>
      </c>
      <c r="T85" s="77"/>
      <c r="U85" s="61">
        <f t="shared" si="7"/>
        <v>0</v>
      </c>
      <c r="V85" s="75">
        <v>43161</v>
      </c>
      <c r="W85" s="78">
        <v>1.0018</v>
      </c>
    </row>
    <row r="86" spans="1:23" s="34" customFormat="1" x14ac:dyDescent="0.15">
      <c r="A86" s="72" t="s">
        <v>224</v>
      </c>
      <c r="B86" s="72" t="s">
        <v>162</v>
      </c>
      <c r="C86" s="72" t="s">
        <v>83</v>
      </c>
      <c r="D86" s="74">
        <v>33</v>
      </c>
      <c r="E86" s="74">
        <v>40</v>
      </c>
      <c r="F86" s="94" t="s">
        <v>225</v>
      </c>
      <c r="G86" s="94" t="s">
        <v>226</v>
      </c>
      <c r="H86" s="73"/>
      <c r="I86" s="74">
        <v>2</v>
      </c>
      <c r="J86" s="74">
        <v>31</v>
      </c>
      <c r="K86" s="75">
        <v>43160</v>
      </c>
      <c r="L86" s="76"/>
      <c r="M86" s="76">
        <v>28.34</v>
      </c>
      <c r="N86" s="76">
        <v>2.4700000000000002</v>
      </c>
      <c r="O86" s="76"/>
      <c r="P86" s="76">
        <v>8.73</v>
      </c>
      <c r="Q86" s="59">
        <f t="shared" si="4"/>
        <v>28.34</v>
      </c>
      <c r="R86" s="59">
        <f t="shared" si="5"/>
        <v>1.1965302862857459</v>
      </c>
      <c r="S86" s="60">
        <f t="shared" si="6"/>
        <v>0</v>
      </c>
      <c r="T86" s="77"/>
      <c r="U86" s="61">
        <f t="shared" si="7"/>
        <v>0</v>
      </c>
      <c r="V86" s="75">
        <v>43161</v>
      </c>
      <c r="W86" s="78">
        <v>2.3405999999999998</v>
      </c>
    </row>
    <row r="87" spans="1:23" s="34" customFormat="1" x14ac:dyDescent="0.15">
      <c r="A87" s="72" t="s">
        <v>222</v>
      </c>
      <c r="B87" s="72" t="s">
        <v>82</v>
      </c>
      <c r="C87" s="72" t="s">
        <v>83</v>
      </c>
      <c r="D87" s="74">
        <v>15</v>
      </c>
      <c r="E87" s="74">
        <v>25</v>
      </c>
      <c r="F87" s="94" t="s">
        <v>223</v>
      </c>
      <c r="G87" s="94" t="s">
        <v>223</v>
      </c>
      <c r="H87" s="73"/>
      <c r="I87" s="74">
        <v>2</v>
      </c>
      <c r="J87" s="74">
        <v>15</v>
      </c>
      <c r="K87" s="75">
        <v>43160</v>
      </c>
      <c r="L87" s="76"/>
      <c r="M87" s="76">
        <v>13.96</v>
      </c>
      <c r="N87" s="76">
        <v>1.89</v>
      </c>
      <c r="O87" s="76">
        <v>3.31</v>
      </c>
      <c r="P87" s="76">
        <v>13.54</v>
      </c>
      <c r="Q87" s="59">
        <f t="shared" si="4"/>
        <v>13.96</v>
      </c>
      <c r="R87" s="59">
        <f t="shared" si="5"/>
        <v>1.1545471712054907</v>
      </c>
      <c r="S87" s="60">
        <f t="shared" si="6"/>
        <v>0</v>
      </c>
      <c r="T87" s="77"/>
      <c r="U87" s="61">
        <f t="shared" si="7"/>
        <v>0</v>
      </c>
      <c r="V87" s="75">
        <v>43161</v>
      </c>
      <c r="W87" s="78">
        <v>1.095</v>
      </c>
    </row>
    <row r="88" spans="1:23" s="34" customFormat="1" x14ac:dyDescent="0.15">
      <c r="A88" s="72" t="s">
        <v>207</v>
      </c>
      <c r="B88" s="72" t="s">
        <v>53</v>
      </c>
      <c r="C88" s="72" t="s">
        <v>62</v>
      </c>
      <c r="D88" s="74">
        <v>10</v>
      </c>
      <c r="E88" s="74" t="s">
        <v>64</v>
      </c>
      <c r="F88" s="94" t="s">
        <v>208</v>
      </c>
      <c r="G88" s="94" t="s">
        <v>208</v>
      </c>
      <c r="H88" s="73"/>
      <c r="I88" s="74">
        <v>2</v>
      </c>
      <c r="J88" s="74">
        <v>10</v>
      </c>
      <c r="K88" s="75">
        <v>43160</v>
      </c>
      <c r="L88" s="76">
        <v>10.18</v>
      </c>
      <c r="M88" s="76">
        <v>9.82</v>
      </c>
      <c r="N88" s="76">
        <v>1.1200000000000001</v>
      </c>
      <c r="O88" s="76">
        <v>3.15</v>
      </c>
      <c r="P88" s="76">
        <v>11.42</v>
      </c>
      <c r="Q88" s="59">
        <f t="shared" si="4"/>
        <v>10.18</v>
      </c>
      <c r="R88" s="59">
        <f t="shared" si="5"/>
        <v>1.036324</v>
      </c>
      <c r="S88" s="60">
        <f t="shared" si="6"/>
        <v>0</v>
      </c>
      <c r="T88" s="77"/>
      <c r="U88" s="61">
        <f t="shared" si="7"/>
        <v>0</v>
      </c>
      <c r="V88" s="75">
        <v>43161</v>
      </c>
      <c r="W88" s="78">
        <v>1.21</v>
      </c>
    </row>
    <row r="89" spans="1:23" s="34" customFormat="1" x14ac:dyDescent="0.15">
      <c r="A89" s="72" t="s">
        <v>212</v>
      </c>
      <c r="B89" s="72" t="s">
        <v>55</v>
      </c>
      <c r="C89" s="72" t="s">
        <v>62</v>
      </c>
      <c r="D89" s="74">
        <v>10</v>
      </c>
      <c r="E89" s="74" t="s">
        <v>64</v>
      </c>
      <c r="F89" s="94" t="s">
        <v>213</v>
      </c>
      <c r="G89" s="94" t="s">
        <v>214</v>
      </c>
      <c r="H89" s="73"/>
      <c r="I89" s="74">
        <v>2</v>
      </c>
      <c r="J89" s="74">
        <v>10</v>
      </c>
      <c r="K89" s="75">
        <v>43160</v>
      </c>
      <c r="L89" s="76">
        <v>10</v>
      </c>
      <c r="M89" s="76">
        <v>10</v>
      </c>
      <c r="N89" s="76">
        <v>1.21</v>
      </c>
      <c r="O89" s="76">
        <v>3.44</v>
      </c>
      <c r="P89" s="76">
        <v>12.12</v>
      </c>
      <c r="Q89" s="59">
        <f t="shared" si="4"/>
        <v>10</v>
      </c>
      <c r="R89" s="59">
        <f t="shared" si="5"/>
        <v>1</v>
      </c>
      <c r="S89" s="60">
        <f t="shared" si="6"/>
        <v>0</v>
      </c>
      <c r="T89" s="77"/>
      <c r="U89" s="61">
        <f t="shared" si="7"/>
        <v>0</v>
      </c>
      <c r="V89" s="75">
        <v>43161</v>
      </c>
      <c r="W89" s="78">
        <v>1.157</v>
      </c>
    </row>
    <row r="90" spans="1:23" s="34" customFormat="1" x14ac:dyDescent="0.15">
      <c r="A90" s="72" t="s">
        <v>212</v>
      </c>
      <c r="B90" s="53" t="s">
        <v>201</v>
      </c>
      <c r="C90" s="72" t="s">
        <v>62</v>
      </c>
      <c r="D90" s="74">
        <v>10</v>
      </c>
      <c r="E90" s="90" t="s">
        <v>64</v>
      </c>
      <c r="F90" s="94" t="s">
        <v>213</v>
      </c>
      <c r="G90" s="54" t="s">
        <v>200</v>
      </c>
      <c r="H90" s="73"/>
      <c r="I90" s="74">
        <v>2</v>
      </c>
      <c r="J90" s="74">
        <v>10</v>
      </c>
      <c r="K90" s="75">
        <v>43160</v>
      </c>
      <c r="L90" s="76">
        <v>10</v>
      </c>
      <c r="M90" s="76">
        <v>10</v>
      </c>
      <c r="N90" s="76">
        <v>1.21</v>
      </c>
      <c r="O90" s="76">
        <v>3.44</v>
      </c>
      <c r="P90" s="76">
        <v>12.12</v>
      </c>
      <c r="Q90" s="59">
        <f t="shared" si="4"/>
        <v>10</v>
      </c>
      <c r="R90" s="59">
        <f t="shared" si="5"/>
        <v>1</v>
      </c>
      <c r="S90" s="60">
        <f t="shared" si="6"/>
        <v>0</v>
      </c>
      <c r="T90" s="77"/>
      <c r="U90" s="61">
        <f t="shared" si="7"/>
        <v>0</v>
      </c>
      <c r="V90" s="75">
        <v>43161</v>
      </c>
      <c r="W90" s="78">
        <v>1.504</v>
      </c>
    </row>
    <row r="91" spans="1:23" s="34" customFormat="1" x14ac:dyDescent="0.15">
      <c r="A91" s="72" t="s">
        <v>228</v>
      </c>
      <c r="B91" s="72" t="s">
        <v>105</v>
      </c>
      <c r="C91" s="72" t="s">
        <v>83</v>
      </c>
      <c r="D91" s="74">
        <v>24</v>
      </c>
      <c r="E91" s="74">
        <v>33</v>
      </c>
      <c r="F91" s="94" t="s">
        <v>213</v>
      </c>
      <c r="G91" s="94" t="s">
        <v>229</v>
      </c>
      <c r="H91" s="73"/>
      <c r="I91" s="74">
        <v>2</v>
      </c>
      <c r="J91" s="74">
        <v>24</v>
      </c>
      <c r="K91" s="75">
        <v>43160</v>
      </c>
      <c r="L91" s="76"/>
      <c r="M91" s="76">
        <v>25.52</v>
      </c>
      <c r="N91" s="76">
        <v>3.37</v>
      </c>
      <c r="O91" s="76"/>
      <c r="P91" s="76">
        <v>13.21</v>
      </c>
      <c r="Q91" s="59">
        <f t="shared" si="4"/>
        <v>25.52</v>
      </c>
      <c r="R91" s="59">
        <f t="shared" si="5"/>
        <v>0.88442527097807611</v>
      </c>
      <c r="S91" s="60">
        <f t="shared" si="6"/>
        <v>0</v>
      </c>
      <c r="T91" s="77"/>
      <c r="U91" s="61">
        <f t="shared" si="7"/>
        <v>0</v>
      </c>
      <c r="V91" s="75">
        <v>43161</v>
      </c>
      <c r="W91" s="78">
        <v>1.0652999999999999</v>
      </c>
    </row>
    <row r="92" spans="1:23" s="34" customFormat="1" x14ac:dyDescent="0.15">
      <c r="A92" s="72" t="s">
        <v>215</v>
      </c>
      <c r="B92" s="72" t="s">
        <v>56</v>
      </c>
      <c r="C92" s="72" t="s">
        <v>62</v>
      </c>
      <c r="D92" s="74">
        <v>10</v>
      </c>
      <c r="E92" s="74" t="s">
        <v>64</v>
      </c>
      <c r="F92" s="94" t="s">
        <v>213</v>
      </c>
      <c r="G92" s="94" t="s">
        <v>216</v>
      </c>
      <c r="H92" s="73"/>
      <c r="I92" s="74">
        <v>2</v>
      </c>
      <c r="J92" s="74">
        <v>10</v>
      </c>
      <c r="K92" s="75">
        <v>43160</v>
      </c>
      <c r="L92" s="76">
        <v>8.82</v>
      </c>
      <c r="M92" s="76">
        <v>11.33</v>
      </c>
      <c r="N92" s="76">
        <v>1.35</v>
      </c>
      <c r="O92" s="76">
        <v>2.81</v>
      </c>
      <c r="P92" s="76">
        <v>11.92</v>
      </c>
      <c r="Q92" s="59">
        <f t="shared" si="4"/>
        <v>8.82</v>
      </c>
      <c r="R92" s="59">
        <f t="shared" si="5"/>
        <v>0.77792400000000006</v>
      </c>
      <c r="S92" s="60">
        <f t="shared" si="6"/>
        <v>0</v>
      </c>
      <c r="T92" s="77"/>
      <c r="U92" s="61">
        <f t="shared" si="7"/>
        <v>0</v>
      </c>
      <c r="V92" s="75">
        <v>43161</v>
      </c>
      <c r="W92" s="78">
        <v>1.5817000000000001</v>
      </c>
    </row>
    <row r="93" spans="1:23" s="34" customFormat="1" x14ac:dyDescent="0.15">
      <c r="A93" s="72" t="s">
        <v>231</v>
      </c>
      <c r="B93" s="72" t="s">
        <v>108</v>
      </c>
      <c r="C93" s="72" t="s">
        <v>83</v>
      </c>
      <c r="D93" s="74">
        <v>23</v>
      </c>
      <c r="E93" s="74">
        <v>35</v>
      </c>
      <c r="F93" s="94" t="s">
        <v>232</v>
      </c>
      <c r="G93" s="94" t="s">
        <v>233</v>
      </c>
      <c r="H93" s="73"/>
      <c r="I93" s="74">
        <v>2</v>
      </c>
      <c r="J93" s="74">
        <v>23</v>
      </c>
      <c r="K93" s="75">
        <v>43160</v>
      </c>
      <c r="L93" s="76"/>
      <c r="M93" s="76">
        <v>33.15</v>
      </c>
      <c r="N93" s="76">
        <v>5.42</v>
      </c>
      <c r="O93" s="76"/>
      <c r="P93" s="76">
        <v>16.34</v>
      </c>
      <c r="Q93" s="59">
        <f t="shared" si="4"/>
        <v>33.15</v>
      </c>
      <c r="R93" s="59">
        <f t="shared" si="5"/>
        <v>0.48138062511232593</v>
      </c>
      <c r="S93" s="60">
        <f t="shared" si="6"/>
        <v>0</v>
      </c>
      <c r="T93" s="77"/>
      <c r="U93" s="61">
        <f t="shared" si="7"/>
        <v>0</v>
      </c>
      <c r="V93" s="75">
        <v>43161</v>
      </c>
      <c r="W93" s="78">
        <v>1.5353000000000001</v>
      </c>
    </row>
    <row r="94" spans="1:23" s="34" customFormat="1" x14ac:dyDescent="0.15">
      <c r="A94" s="52" t="s">
        <v>133</v>
      </c>
      <c r="B94" s="53" t="s">
        <v>134</v>
      </c>
      <c r="C94" s="54" t="s">
        <v>83</v>
      </c>
      <c r="D94" s="55">
        <v>24</v>
      </c>
      <c r="E94" s="55">
        <v>29</v>
      </c>
      <c r="F94" s="54" t="s">
        <v>135</v>
      </c>
      <c r="G94" s="54" t="s">
        <v>140</v>
      </c>
      <c r="H94" s="73"/>
      <c r="I94" s="56">
        <v>2</v>
      </c>
      <c r="J94" s="56">
        <v>24</v>
      </c>
      <c r="K94" s="57">
        <v>43192</v>
      </c>
      <c r="L94" s="58"/>
      <c r="M94" s="58">
        <v>18.25</v>
      </c>
      <c r="N94" s="58">
        <v>2.31</v>
      </c>
      <c r="O94" s="58">
        <v>1.86</v>
      </c>
      <c r="P94" s="58">
        <v>12.67</v>
      </c>
      <c r="Q94" s="59">
        <f t="shared" si="4"/>
        <v>18.25</v>
      </c>
      <c r="R94" s="59">
        <f t="shared" si="5"/>
        <v>1.7294051416776128</v>
      </c>
      <c r="S94" s="60">
        <f t="shared" si="6"/>
        <v>0</v>
      </c>
      <c r="T94" s="77"/>
      <c r="U94" s="61">
        <f t="shared" si="7"/>
        <v>0</v>
      </c>
      <c r="V94" s="57">
        <v>43193</v>
      </c>
      <c r="W94" s="62">
        <v>1.8937999999999999</v>
      </c>
    </row>
    <row r="95" spans="1:23" s="34" customFormat="1" x14ac:dyDescent="0.15">
      <c r="A95" s="52" t="s">
        <v>129</v>
      </c>
      <c r="B95" s="53" t="s">
        <v>130</v>
      </c>
      <c r="C95" s="54" t="s">
        <v>83</v>
      </c>
      <c r="D95" s="55">
        <v>13</v>
      </c>
      <c r="E95" s="55" t="s">
        <v>131</v>
      </c>
      <c r="F95" s="54"/>
      <c r="G95" s="54" t="s">
        <v>132</v>
      </c>
      <c r="H95" s="73"/>
      <c r="I95" s="56">
        <v>2</v>
      </c>
      <c r="J95" s="56">
        <v>13</v>
      </c>
      <c r="K95" s="57">
        <v>43192</v>
      </c>
      <c r="L95" s="58"/>
      <c r="M95" s="58">
        <v>9.99</v>
      </c>
      <c r="N95" s="58">
        <v>1.19</v>
      </c>
      <c r="O95" s="58">
        <v>3.14</v>
      </c>
      <c r="P95" s="58">
        <v>11.88</v>
      </c>
      <c r="Q95" s="59">
        <f t="shared" si="4"/>
        <v>9.99</v>
      </c>
      <c r="R95" s="59">
        <f t="shared" si="5"/>
        <v>1.6933850767684602</v>
      </c>
      <c r="S95" s="60">
        <f t="shared" si="6"/>
        <v>0</v>
      </c>
      <c r="T95" s="77"/>
      <c r="U95" s="61">
        <f t="shared" si="7"/>
        <v>0</v>
      </c>
      <c r="V95" s="57">
        <v>43193</v>
      </c>
      <c r="W95" s="62">
        <v>1.5731999999999999</v>
      </c>
    </row>
    <row r="96" spans="1:23" s="34" customFormat="1" x14ac:dyDescent="0.15">
      <c r="A96" s="52" t="s">
        <v>141</v>
      </c>
      <c r="B96" s="53" t="s">
        <v>142</v>
      </c>
      <c r="C96" s="54" t="s">
        <v>83</v>
      </c>
      <c r="D96" s="55">
        <v>33</v>
      </c>
      <c r="E96" s="55">
        <v>40</v>
      </c>
      <c r="F96" s="54" t="s">
        <v>68</v>
      </c>
      <c r="G96" s="54" t="s">
        <v>141</v>
      </c>
      <c r="H96" s="73"/>
      <c r="I96" s="56">
        <v>2</v>
      </c>
      <c r="J96" s="56">
        <v>31</v>
      </c>
      <c r="K96" s="57">
        <v>43192</v>
      </c>
      <c r="L96" s="58"/>
      <c r="M96" s="58">
        <v>25.33</v>
      </c>
      <c r="N96" s="58">
        <v>1.99</v>
      </c>
      <c r="O96" s="58"/>
      <c r="P96" s="58">
        <v>7.86</v>
      </c>
      <c r="Q96" s="59">
        <f t="shared" si="4"/>
        <v>25.33</v>
      </c>
      <c r="R96" s="59">
        <f t="shared" si="5"/>
        <v>1.4977971783122088</v>
      </c>
      <c r="S96" s="60">
        <f t="shared" si="6"/>
        <v>0</v>
      </c>
      <c r="T96" s="77"/>
      <c r="U96" s="61">
        <f t="shared" si="7"/>
        <v>0</v>
      </c>
      <c r="V96" s="57">
        <v>43193</v>
      </c>
      <c r="W96" s="62">
        <v>1.0053000000000001</v>
      </c>
    </row>
    <row r="97" spans="1:23" s="34" customFormat="1" x14ac:dyDescent="0.15">
      <c r="A97" s="52" t="s">
        <v>85</v>
      </c>
      <c r="B97" s="53" t="s">
        <v>162</v>
      </c>
      <c r="C97" s="54" t="s">
        <v>83</v>
      </c>
      <c r="D97" s="55">
        <v>33</v>
      </c>
      <c r="E97" s="55">
        <v>40</v>
      </c>
      <c r="F97" s="54" t="s">
        <v>86</v>
      </c>
      <c r="G97" s="54" t="s">
        <v>87</v>
      </c>
      <c r="H97" s="73"/>
      <c r="I97" s="56">
        <v>2</v>
      </c>
      <c r="J97" s="56">
        <v>31</v>
      </c>
      <c r="K97" s="57">
        <v>43192</v>
      </c>
      <c r="L97" s="58"/>
      <c r="M97" s="58">
        <v>26.85</v>
      </c>
      <c r="N97" s="58">
        <v>2.42</v>
      </c>
      <c r="O97" s="58"/>
      <c r="P97" s="58">
        <v>9.0299999999999994</v>
      </c>
      <c r="Q97" s="59">
        <f t="shared" si="4"/>
        <v>26.85</v>
      </c>
      <c r="R97" s="59">
        <f t="shared" si="5"/>
        <v>1.3330142976533537</v>
      </c>
      <c r="S97" s="60">
        <f t="shared" si="6"/>
        <v>0</v>
      </c>
      <c r="T97" s="77"/>
      <c r="U97" s="61">
        <f t="shared" si="7"/>
        <v>0</v>
      </c>
      <c r="V97" s="57">
        <v>43193</v>
      </c>
      <c r="W97" s="62">
        <v>2.3010000000000002</v>
      </c>
    </row>
    <row r="98" spans="1:23" s="34" customFormat="1" x14ac:dyDescent="0.15">
      <c r="A98" s="52" t="s">
        <v>81</v>
      </c>
      <c r="B98" s="53" t="s">
        <v>82</v>
      </c>
      <c r="C98" s="54" t="s">
        <v>83</v>
      </c>
      <c r="D98" s="55">
        <v>15</v>
      </c>
      <c r="E98" s="55">
        <v>25</v>
      </c>
      <c r="F98" s="54" t="s">
        <v>84</v>
      </c>
      <c r="G98" s="54" t="s">
        <v>84</v>
      </c>
      <c r="H98" s="73"/>
      <c r="I98" s="56">
        <v>2</v>
      </c>
      <c r="J98" s="56">
        <v>15</v>
      </c>
      <c r="K98" s="57">
        <v>43192</v>
      </c>
      <c r="L98" s="58"/>
      <c r="M98" s="58">
        <v>13.34</v>
      </c>
      <c r="N98" s="58">
        <v>1.79</v>
      </c>
      <c r="O98" s="58">
        <v>3.44</v>
      </c>
      <c r="P98" s="58">
        <v>13.42</v>
      </c>
      <c r="Q98" s="59">
        <f t="shared" si="4"/>
        <v>13.34</v>
      </c>
      <c r="R98" s="59">
        <f t="shared" si="5"/>
        <v>1.2643603235863328</v>
      </c>
      <c r="S98" s="60">
        <f t="shared" si="6"/>
        <v>0</v>
      </c>
      <c r="T98" s="77"/>
      <c r="U98" s="61">
        <f t="shared" si="7"/>
        <v>0</v>
      </c>
      <c r="V98" s="57">
        <v>43193</v>
      </c>
      <c r="W98" s="62">
        <v>1.028</v>
      </c>
    </row>
    <row r="99" spans="1:23" s="34" customFormat="1" x14ac:dyDescent="0.15">
      <c r="A99" s="52" t="s">
        <v>58</v>
      </c>
      <c r="B99" s="53" t="s">
        <v>55</v>
      </c>
      <c r="C99" s="54" t="s">
        <v>62</v>
      </c>
      <c r="D99" s="55">
        <v>10</v>
      </c>
      <c r="E99" s="55" t="s">
        <v>64</v>
      </c>
      <c r="F99" s="54" t="s">
        <v>68</v>
      </c>
      <c r="G99" s="54" t="s">
        <v>71</v>
      </c>
      <c r="H99" s="73"/>
      <c r="I99" s="56">
        <v>2</v>
      </c>
      <c r="J99" s="56">
        <v>10</v>
      </c>
      <c r="K99" s="57">
        <v>43192</v>
      </c>
      <c r="L99" s="58">
        <v>10.99</v>
      </c>
      <c r="M99" s="58">
        <v>9.1</v>
      </c>
      <c r="N99" s="58">
        <v>1.0900000000000001</v>
      </c>
      <c r="O99" s="58">
        <v>3.72</v>
      </c>
      <c r="P99" s="58">
        <v>11.96</v>
      </c>
      <c r="Q99" s="59">
        <f t="shared" si="4"/>
        <v>10.99</v>
      </c>
      <c r="R99" s="59">
        <f t="shared" si="5"/>
        <v>1.2078009999999999</v>
      </c>
      <c r="S99" s="60">
        <f t="shared" si="6"/>
        <v>0</v>
      </c>
      <c r="T99" s="77"/>
      <c r="U99" s="61">
        <f t="shared" si="7"/>
        <v>0</v>
      </c>
      <c r="V99" s="57">
        <v>43193</v>
      </c>
      <c r="W99" s="62">
        <v>1.1080000000000001</v>
      </c>
    </row>
    <row r="100" spans="1:23" s="34" customFormat="1" x14ac:dyDescent="0.15">
      <c r="A100" s="52" t="s">
        <v>58</v>
      </c>
      <c r="B100" s="53" t="s">
        <v>201</v>
      </c>
      <c r="C100" s="54" t="s">
        <v>62</v>
      </c>
      <c r="D100" s="55">
        <v>10</v>
      </c>
      <c r="E100" s="55" t="s">
        <v>64</v>
      </c>
      <c r="F100" s="54" t="s">
        <v>68</v>
      </c>
      <c r="G100" s="54" t="s">
        <v>200</v>
      </c>
      <c r="H100" s="73"/>
      <c r="I100" s="56">
        <v>2</v>
      </c>
      <c r="J100" s="56">
        <v>10</v>
      </c>
      <c r="K100" s="57">
        <v>43192</v>
      </c>
      <c r="L100" s="58">
        <v>10.99</v>
      </c>
      <c r="M100" s="58">
        <v>9.1</v>
      </c>
      <c r="N100" s="58">
        <v>1.0900000000000001</v>
      </c>
      <c r="O100" s="58">
        <v>3.72</v>
      </c>
      <c r="P100" s="58">
        <v>11.96</v>
      </c>
      <c r="Q100" s="59">
        <f t="shared" si="4"/>
        <v>10.99</v>
      </c>
      <c r="R100" s="59">
        <f t="shared" si="5"/>
        <v>1.2078009999999999</v>
      </c>
      <c r="S100" s="60">
        <f t="shared" si="6"/>
        <v>0</v>
      </c>
      <c r="T100" s="77"/>
      <c r="U100" s="61">
        <f t="shared" si="7"/>
        <v>0</v>
      </c>
      <c r="V100" s="57">
        <v>43193</v>
      </c>
      <c r="W100" s="62">
        <v>1.4359999999999999</v>
      </c>
    </row>
    <row r="101" spans="1:23" s="34" customFormat="1" x14ac:dyDescent="0.15">
      <c r="A101" s="52" t="s">
        <v>207</v>
      </c>
      <c r="B101" s="53" t="s">
        <v>53</v>
      </c>
      <c r="C101" s="54" t="s">
        <v>62</v>
      </c>
      <c r="D101" s="55">
        <v>10</v>
      </c>
      <c r="E101" s="55" t="s">
        <v>64</v>
      </c>
      <c r="F101" s="54" t="s">
        <v>208</v>
      </c>
      <c r="G101" s="54" t="s">
        <v>208</v>
      </c>
      <c r="H101" s="73"/>
      <c r="I101" s="56">
        <v>2</v>
      </c>
      <c r="J101" s="56">
        <v>10</v>
      </c>
      <c r="K101" s="57">
        <v>43192</v>
      </c>
      <c r="L101" s="58">
        <v>10.91</v>
      </c>
      <c r="M101" s="58">
        <v>9.16</v>
      </c>
      <c r="N101" s="58">
        <v>1.06</v>
      </c>
      <c r="O101" s="58">
        <v>3.29</v>
      </c>
      <c r="P101" s="58">
        <v>11.43</v>
      </c>
      <c r="Q101" s="59">
        <f t="shared" si="4"/>
        <v>10.91</v>
      </c>
      <c r="R101" s="59">
        <f t="shared" si="5"/>
        <v>1.1902809999999999</v>
      </c>
      <c r="S101" s="60">
        <f t="shared" si="6"/>
        <v>0</v>
      </c>
      <c r="T101" s="77"/>
      <c r="U101" s="61">
        <f t="shared" si="7"/>
        <v>0</v>
      </c>
      <c r="V101" s="57">
        <v>43193</v>
      </c>
      <c r="W101" s="62">
        <v>1.157</v>
      </c>
    </row>
    <row r="102" spans="1:23" s="34" customFormat="1" x14ac:dyDescent="0.15">
      <c r="A102" s="52" t="s">
        <v>104</v>
      </c>
      <c r="B102" s="53" t="s">
        <v>105</v>
      </c>
      <c r="C102" s="54" t="s">
        <v>83</v>
      </c>
      <c r="D102" s="55">
        <v>24</v>
      </c>
      <c r="E102" s="55">
        <v>33</v>
      </c>
      <c r="F102" s="54" t="s">
        <v>68</v>
      </c>
      <c r="G102" s="54" t="s">
        <v>106</v>
      </c>
      <c r="H102" s="73"/>
      <c r="I102" s="56">
        <v>2</v>
      </c>
      <c r="J102" s="56">
        <v>24</v>
      </c>
      <c r="K102" s="57">
        <v>43192</v>
      </c>
      <c r="L102" s="58"/>
      <c r="M102" s="58">
        <v>22.94</v>
      </c>
      <c r="N102" s="58">
        <v>3.23</v>
      </c>
      <c r="O102" s="58"/>
      <c r="P102" s="58">
        <v>14.08</v>
      </c>
      <c r="Q102" s="59">
        <f t="shared" si="4"/>
        <v>22.94</v>
      </c>
      <c r="R102" s="59">
        <f t="shared" si="5"/>
        <v>1.0945501284956245</v>
      </c>
      <c r="S102" s="60">
        <f t="shared" si="6"/>
        <v>0</v>
      </c>
      <c r="T102" s="77"/>
      <c r="U102" s="61">
        <f t="shared" si="7"/>
        <v>0</v>
      </c>
      <c r="V102" s="57">
        <v>43193</v>
      </c>
      <c r="W102" s="62">
        <v>1.0912999999999999</v>
      </c>
    </row>
    <row r="103" spans="1:23" s="34" customFormat="1" x14ac:dyDescent="0.15">
      <c r="A103" s="52" t="s">
        <v>47</v>
      </c>
      <c r="B103" s="53" t="s">
        <v>56</v>
      </c>
      <c r="C103" s="54" t="s">
        <v>62</v>
      </c>
      <c r="D103" s="55">
        <v>10</v>
      </c>
      <c r="E103" s="55" t="s">
        <v>64</v>
      </c>
      <c r="F103" s="54" t="s">
        <v>68</v>
      </c>
      <c r="G103" s="54" t="s">
        <v>72</v>
      </c>
      <c r="H103" s="73"/>
      <c r="I103" s="56">
        <v>2</v>
      </c>
      <c r="J103" s="56">
        <v>10</v>
      </c>
      <c r="K103" s="57">
        <v>43192</v>
      </c>
      <c r="L103" s="58">
        <v>9.76</v>
      </c>
      <c r="M103" s="58">
        <v>10.24</v>
      </c>
      <c r="N103" s="58">
        <v>1.22</v>
      </c>
      <c r="O103" s="58">
        <v>3.04</v>
      </c>
      <c r="P103" s="58">
        <v>11.87</v>
      </c>
      <c r="Q103" s="59">
        <f t="shared" si="4"/>
        <v>9.76</v>
      </c>
      <c r="R103" s="59">
        <f t="shared" si="5"/>
        <v>0.95257599999999998</v>
      </c>
      <c r="S103" s="60">
        <f t="shared" si="6"/>
        <v>0</v>
      </c>
      <c r="T103" s="77"/>
      <c r="U103" s="61">
        <f t="shared" si="7"/>
        <v>0</v>
      </c>
      <c r="V103" s="57">
        <v>43193</v>
      </c>
      <c r="W103" s="62">
        <v>1.4858</v>
      </c>
    </row>
    <row r="104" spans="1:23" s="34" customFormat="1" x14ac:dyDescent="0.15">
      <c r="A104" s="52" t="s">
        <v>107</v>
      </c>
      <c r="B104" s="53" t="s">
        <v>108</v>
      </c>
      <c r="C104" s="54" t="s">
        <v>83</v>
      </c>
      <c r="D104" s="55">
        <v>23</v>
      </c>
      <c r="E104" s="55">
        <v>35</v>
      </c>
      <c r="F104" s="54" t="s">
        <v>109</v>
      </c>
      <c r="G104" s="54" t="s">
        <v>110</v>
      </c>
      <c r="H104" s="73"/>
      <c r="I104" s="56">
        <v>2</v>
      </c>
      <c r="J104" s="56">
        <v>23</v>
      </c>
      <c r="K104" s="57">
        <v>43192</v>
      </c>
      <c r="L104" s="58"/>
      <c r="M104" s="58">
        <v>29.69</v>
      </c>
      <c r="N104" s="58">
        <v>4.97</v>
      </c>
      <c r="O104" s="58"/>
      <c r="P104" s="58">
        <v>16.739999999999998</v>
      </c>
      <c r="Q104" s="59">
        <f t="shared" si="4"/>
        <v>29.69</v>
      </c>
      <c r="R104" s="59">
        <f t="shared" si="5"/>
        <v>0.60011609807462563</v>
      </c>
      <c r="S104" s="60">
        <f t="shared" si="6"/>
        <v>0</v>
      </c>
      <c r="T104" s="77"/>
      <c r="U104" s="61">
        <f t="shared" si="7"/>
        <v>0</v>
      </c>
      <c r="V104" s="57">
        <v>43193</v>
      </c>
      <c r="W104" s="62">
        <v>1.4582999999999999</v>
      </c>
    </row>
    <row r="105" spans="1:23" s="34" customFormat="1" x14ac:dyDescent="0.15">
      <c r="A105" s="52" t="s">
        <v>133</v>
      </c>
      <c r="B105" s="53" t="s">
        <v>134</v>
      </c>
      <c r="C105" s="54" t="s">
        <v>83</v>
      </c>
      <c r="D105" s="55">
        <v>24</v>
      </c>
      <c r="E105" s="55">
        <v>29</v>
      </c>
      <c r="F105" s="54" t="s">
        <v>135</v>
      </c>
      <c r="G105" s="54" t="s">
        <v>140</v>
      </c>
      <c r="H105" s="73"/>
      <c r="I105" s="56">
        <v>2</v>
      </c>
      <c r="J105" s="56">
        <v>24</v>
      </c>
      <c r="K105" s="57">
        <v>43223</v>
      </c>
      <c r="L105" s="58"/>
      <c r="M105" s="58">
        <v>17.23</v>
      </c>
      <c r="N105" s="58">
        <v>2.16</v>
      </c>
      <c r="O105" s="58">
        <v>1.9</v>
      </c>
      <c r="P105" s="58">
        <v>12.53</v>
      </c>
      <c r="Q105" s="59">
        <f t="shared" si="4"/>
        <v>17.23</v>
      </c>
      <c r="R105" s="59">
        <f t="shared" si="5"/>
        <v>1.9402242508494376</v>
      </c>
      <c r="S105" s="60">
        <f t="shared" si="6"/>
        <v>0</v>
      </c>
      <c r="T105" s="77"/>
      <c r="U105" s="61">
        <f t="shared" si="7"/>
        <v>0</v>
      </c>
      <c r="V105" s="57">
        <v>43224</v>
      </c>
      <c r="W105" s="62">
        <v>1.843</v>
      </c>
    </row>
    <row r="106" spans="1:23" s="34" customFormat="1" x14ac:dyDescent="0.15">
      <c r="A106" s="52" t="s">
        <v>129</v>
      </c>
      <c r="B106" s="53" t="s">
        <v>130</v>
      </c>
      <c r="C106" s="54" t="s">
        <v>83</v>
      </c>
      <c r="D106" s="55">
        <v>13</v>
      </c>
      <c r="E106" s="55" t="s">
        <v>131</v>
      </c>
      <c r="F106" s="54"/>
      <c r="G106" s="54" t="s">
        <v>132</v>
      </c>
      <c r="H106" s="73"/>
      <c r="I106" s="56">
        <v>2</v>
      </c>
      <c r="J106" s="56">
        <v>13</v>
      </c>
      <c r="K106" s="57">
        <v>43223</v>
      </c>
      <c r="L106" s="58"/>
      <c r="M106" s="58">
        <v>9.74</v>
      </c>
      <c r="N106" s="58">
        <v>1.1499999999999999</v>
      </c>
      <c r="O106" s="58">
        <v>3.14</v>
      </c>
      <c r="P106" s="58">
        <v>11.78</v>
      </c>
      <c r="Q106" s="59">
        <f t="shared" si="4"/>
        <v>9.74</v>
      </c>
      <c r="R106" s="59">
        <f t="shared" si="5"/>
        <v>1.7814301194506867</v>
      </c>
      <c r="S106" s="60">
        <f t="shared" si="6"/>
        <v>0</v>
      </c>
      <c r="T106" s="77"/>
      <c r="U106" s="61">
        <f t="shared" si="7"/>
        <v>0</v>
      </c>
      <c r="V106" s="57">
        <v>43224</v>
      </c>
      <c r="W106" s="62">
        <v>1.5452999999999999</v>
      </c>
    </row>
    <row r="107" spans="1:23" s="34" customFormat="1" x14ac:dyDescent="0.15">
      <c r="A107" s="52" t="s">
        <v>141</v>
      </c>
      <c r="B107" s="53" t="s">
        <v>142</v>
      </c>
      <c r="C107" s="54" t="s">
        <v>83</v>
      </c>
      <c r="D107" s="55">
        <v>33</v>
      </c>
      <c r="E107" s="55">
        <v>40</v>
      </c>
      <c r="F107" s="54" t="s">
        <v>68</v>
      </c>
      <c r="G107" s="54" t="s">
        <v>141</v>
      </c>
      <c r="H107" s="73"/>
      <c r="I107" s="56">
        <v>2</v>
      </c>
      <c r="J107" s="56">
        <v>31</v>
      </c>
      <c r="K107" s="57">
        <v>43223</v>
      </c>
      <c r="L107" s="58"/>
      <c r="M107" s="58">
        <v>24.25</v>
      </c>
      <c r="N107" s="58">
        <v>1.87</v>
      </c>
      <c r="O107" s="58"/>
      <c r="P107" s="58">
        <v>7.71</v>
      </c>
      <c r="Q107" s="59">
        <f t="shared" si="4"/>
        <v>24.25</v>
      </c>
      <c r="R107" s="59">
        <f t="shared" si="5"/>
        <v>1.6341800403868634</v>
      </c>
      <c r="S107" s="60">
        <f t="shared" si="6"/>
        <v>0</v>
      </c>
      <c r="T107" s="77"/>
      <c r="U107" s="61">
        <f t="shared" si="7"/>
        <v>0</v>
      </c>
      <c r="V107" s="57">
        <v>43224</v>
      </c>
      <c r="W107" s="62">
        <v>0.97209999999999996</v>
      </c>
    </row>
    <row r="108" spans="1:23" s="34" customFormat="1" x14ac:dyDescent="0.15">
      <c r="A108" s="52" t="s">
        <v>85</v>
      </c>
      <c r="B108" s="53" t="s">
        <v>162</v>
      </c>
      <c r="C108" s="54" t="s">
        <v>83</v>
      </c>
      <c r="D108" s="55">
        <v>33</v>
      </c>
      <c r="E108" s="55">
        <v>40</v>
      </c>
      <c r="F108" s="54" t="s">
        <v>86</v>
      </c>
      <c r="G108" s="54" t="s">
        <v>87</v>
      </c>
      <c r="H108" s="73"/>
      <c r="I108" s="56">
        <v>2</v>
      </c>
      <c r="J108" s="56">
        <v>31</v>
      </c>
      <c r="K108" s="57">
        <v>43223</v>
      </c>
      <c r="L108" s="58"/>
      <c r="M108" s="58">
        <v>25.38</v>
      </c>
      <c r="N108" s="58">
        <v>2.27</v>
      </c>
      <c r="O108" s="58"/>
      <c r="P108" s="58">
        <v>8.94</v>
      </c>
      <c r="Q108" s="59">
        <f t="shared" si="4"/>
        <v>25.38</v>
      </c>
      <c r="R108" s="59">
        <f t="shared" si="5"/>
        <v>1.4919015053146467</v>
      </c>
      <c r="S108" s="60">
        <f t="shared" si="6"/>
        <v>0</v>
      </c>
      <c r="T108" s="77"/>
      <c r="U108" s="61">
        <f t="shared" si="7"/>
        <v>0</v>
      </c>
      <c r="V108" s="57">
        <v>43224</v>
      </c>
      <c r="W108" s="62">
        <v>2.2492000000000001</v>
      </c>
    </row>
    <row r="109" spans="1:23" s="34" customFormat="1" x14ac:dyDescent="0.15">
      <c r="A109" s="52" t="s">
        <v>58</v>
      </c>
      <c r="B109" s="53" t="s">
        <v>55</v>
      </c>
      <c r="C109" s="54" t="s">
        <v>62</v>
      </c>
      <c r="D109" s="55">
        <v>10</v>
      </c>
      <c r="E109" s="55" t="s">
        <v>64</v>
      </c>
      <c r="F109" s="54" t="s">
        <v>68</v>
      </c>
      <c r="G109" s="54" t="s">
        <v>71</v>
      </c>
      <c r="H109" s="73"/>
      <c r="I109" s="56">
        <v>2</v>
      </c>
      <c r="J109" s="56">
        <v>10</v>
      </c>
      <c r="K109" s="57">
        <v>43223</v>
      </c>
      <c r="L109" s="58">
        <v>11.28</v>
      </c>
      <c r="M109" s="58">
        <v>8.86</v>
      </c>
      <c r="N109" s="58">
        <v>1.06</v>
      </c>
      <c r="O109" s="58">
        <v>3.71</v>
      </c>
      <c r="P109" s="58">
        <v>11.92</v>
      </c>
      <c r="Q109" s="59">
        <f t="shared" si="4"/>
        <v>11.28</v>
      </c>
      <c r="R109" s="59">
        <f t="shared" si="5"/>
        <v>1.2723839999999997</v>
      </c>
      <c r="S109" s="60">
        <f t="shared" si="6"/>
        <v>0</v>
      </c>
      <c r="T109" s="77"/>
      <c r="U109" s="61">
        <f t="shared" si="7"/>
        <v>0</v>
      </c>
      <c r="V109" s="57">
        <v>43224</v>
      </c>
      <c r="W109" s="62">
        <v>1.103</v>
      </c>
    </row>
    <row r="110" spans="1:23" s="34" customFormat="1" x14ac:dyDescent="0.15">
      <c r="A110" s="52" t="s">
        <v>58</v>
      </c>
      <c r="B110" s="53" t="s">
        <v>201</v>
      </c>
      <c r="C110" s="54" t="s">
        <v>62</v>
      </c>
      <c r="D110" s="55">
        <v>10</v>
      </c>
      <c r="E110" s="55" t="s">
        <v>64</v>
      </c>
      <c r="F110" s="54" t="s">
        <v>68</v>
      </c>
      <c r="G110" s="54" t="s">
        <v>200</v>
      </c>
      <c r="H110" s="73"/>
      <c r="I110" s="56">
        <v>2</v>
      </c>
      <c r="J110" s="56">
        <v>10</v>
      </c>
      <c r="K110" s="57">
        <v>43223</v>
      </c>
      <c r="L110" s="58">
        <v>11.28</v>
      </c>
      <c r="M110" s="58">
        <v>8.86</v>
      </c>
      <c r="N110" s="58">
        <v>1.06</v>
      </c>
      <c r="O110" s="58">
        <v>3.71</v>
      </c>
      <c r="P110" s="58">
        <v>11.92</v>
      </c>
      <c r="Q110" s="59">
        <f t="shared" si="4"/>
        <v>11.28</v>
      </c>
      <c r="R110" s="59">
        <f t="shared" si="5"/>
        <v>1.2723839999999997</v>
      </c>
      <c r="S110" s="60">
        <f t="shared" si="6"/>
        <v>0</v>
      </c>
      <c r="T110" s="77"/>
      <c r="U110" s="61">
        <f t="shared" si="7"/>
        <v>0</v>
      </c>
      <c r="V110" s="57">
        <v>43224</v>
      </c>
      <c r="W110" s="62">
        <v>1.4710000000000001</v>
      </c>
    </row>
    <row r="111" spans="1:23" s="34" customFormat="1" x14ac:dyDescent="0.15">
      <c r="A111" s="52" t="s">
        <v>81</v>
      </c>
      <c r="B111" s="53" t="s">
        <v>82</v>
      </c>
      <c r="C111" s="54" t="s">
        <v>83</v>
      </c>
      <c r="D111" s="55">
        <v>15</v>
      </c>
      <c r="E111" s="55">
        <v>25</v>
      </c>
      <c r="F111" s="54" t="s">
        <v>84</v>
      </c>
      <c r="G111" s="54" t="s">
        <v>84</v>
      </c>
      <c r="H111" s="73"/>
      <c r="I111" s="56">
        <v>2</v>
      </c>
      <c r="J111" s="56">
        <v>15</v>
      </c>
      <c r="K111" s="57">
        <v>43223</v>
      </c>
      <c r="L111" s="58"/>
      <c r="M111" s="58">
        <v>13.3</v>
      </c>
      <c r="N111" s="58">
        <v>1.79</v>
      </c>
      <c r="O111" s="58">
        <v>3.43</v>
      </c>
      <c r="P111" s="58">
        <v>13.46</v>
      </c>
      <c r="Q111" s="59">
        <f t="shared" si="4"/>
        <v>13.3</v>
      </c>
      <c r="R111" s="59">
        <f t="shared" si="5"/>
        <v>1.2719769348182488</v>
      </c>
      <c r="S111" s="60">
        <f t="shared" si="6"/>
        <v>0</v>
      </c>
      <c r="T111" s="77"/>
      <c r="U111" s="61">
        <f t="shared" si="7"/>
        <v>0</v>
      </c>
      <c r="V111" s="57">
        <v>43224</v>
      </c>
      <c r="W111" s="62">
        <v>1.0226</v>
      </c>
    </row>
    <row r="112" spans="1:23" s="34" customFormat="1" x14ac:dyDescent="0.15">
      <c r="A112" s="52" t="s">
        <v>207</v>
      </c>
      <c r="B112" s="53" t="s">
        <v>53</v>
      </c>
      <c r="C112" s="54" t="s">
        <v>62</v>
      </c>
      <c r="D112" s="55">
        <v>10</v>
      </c>
      <c r="E112" s="55" t="s">
        <v>64</v>
      </c>
      <c r="F112" s="54" t="s">
        <v>208</v>
      </c>
      <c r="G112" s="54" t="s">
        <v>208</v>
      </c>
      <c r="H112" s="73"/>
      <c r="I112" s="56">
        <v>2</v>
      </c>
      <c r="J112" s="56">
        <v>10</v>
      </c>
      <c r="K112" s="57">
        <v>43223</v>
      </c>
      <c r="L112" s="58">
        <v>11.09</v>
      </c>
      <c r="M112" s="58">
        <v>9.02</v>
      </c>
      <c r="N112" s="58">
        <v>1.04</v>
      </c>
      <c r="O112" s="58">
        <v>3.24</v>
      </c>
      <c r="P112" s="58">
        <v>11.54</v>
      </c>
      <c r="Q112" s="59">
        <f t="shared" si="4"/>
        <v>11.09</v>
      </c>
      <c r="R112" s="59">
        <f t="shared" si="5"/>
        <v>1.229881</v>
      </c>
      <c r="S112" s="60">
        <f t="shared" si="6"/>
        <v>0</v>
      </c>
      <c r="T112" s="77"/>
      <c r="U112" s="61">
        <f t="shared" si="7"/>
        <v>0</v>
      </c>
      <c r="V112" s="57">
        <v>43224</v>
      </c>
      <c r="W112" s="62">
        <v>1.141</v>
      </c>
    </row>
    <row r="113" spans="1:23" s="34" customFormat="1" x14ac:dyDescent="0.15">
      <c r="A113" s="52" t="s">
        <v>104</v>
      </c>
      <c r="B113" s="53" t="s">
        <v>105</v>
      </c>
      <c r="C113" s="54" t="s">
        <v>83</v>
      </c>
      <c r="D113" s="55">
        <v>24</v>
      </c>
      <c r="E113" s="55">
        <v>33</v>
      </c>
      <c r="F113" s="54" t="s">
        <v>68</v>
      </c>
      <c r="G113" s="54" t="s">
        <v>106</v>
      </c>
      <c r="H113" s="73"/>
      <c r="I113" s="56">
        <v>2</v>
      </c>
      <c r="J113" s="56">
        <v>24</v>
      </c>
      <c r="K113" s="57">
        <v>43223</v>
      </c>
      <c r="L113" s="58"/>
      <c r="M113" s="58">
        <v>21.79</v>
      </c>
      <c r="N113" s="58">
        <v>2.98</v>
      </c>
      <c r="O113" s="58"/>
      <c r="P113" s="58">
        <v>13.65</v>
      </c>
      <c r="Q113" s="59">
        <f t="shared" si="4"/>
        <v>21.79</v>
      </c>
      <c r="R113" s="59">
        <f t="shared" si="5"/>
        <v>1.2131319000825813</v>
      </c>
      <c r="S113" s="60">
        <f t="shared" si="6"/>
        <v>0</v>
      </c>
      <c r="T113" s="77"/>
      <c r="U113" s="61">
        <f t="shared" si="7"/>
        <v>0</v>
      </c>
      <c r="V113" s="57">
        <v>43224</v>
      </c>
      <c r="W113" s="62">
        <v>1.0851</v>
      </c>
    </row>
    <row r="114" spans="1:23" s="34" customFormat="1" x14ac:dyDescent="0.15">
      <c r="A114" s="52" t="s">
        <v>47</v>
      </c>
      <c r="B114" s="53" t="s">
        <v>56</v>
      </c>
      <c r="C114" s="54" t="s">
        <v>62</v>
      </c>
      <c r="D114" s="55">
        <v>10</v>
      </c>
      <c r="E114" s="55" t="s">
        <v>64</v>
      </c>
      <c r="F114" s="54" t="s">
        <v>68</v>
      </c>
      <c r="G114" s="54" t="s">
        <v>72</v>
      </c>
      <c r="H114" s="73"/>
      <c r="I114" s="56">
        <v>2</v>
      </c>
      <c r="J114" s="56">
        <v>10</v>
      </c>
      <c r="K114" s="57">
        <v>43223</v>
      </c>
      <c r="L114" s="58">
        <v>10.1</v>
      </c>
      <c r="M114" s="58">
        <v>9.91</v>
      </c>
      <c r="N114" s="58">
        <v>1.18</v>
      </c>
      <c r="O114" s="58">
        <v>3.03</v>
      </c>
      <c r="P114" s="58">
        <v>11.92</v>
      </c>
      <c r="Q114" s="59">
        <f t="shared" si="4"/>
        <v>10.1</v>
      </c>
      <c r="R114" s="59">
        <f t="shared" si="5"/>
        <v>1.0201</v>
      </c>
      <c r="S114" s="60">
        <f t="shared" si="6"/>
        <v>0</v>
      </c>
      <c r="T114" s="77"/>
      <c r="U114" s="61">
        <f t="shared" si="7"/>
        <v>0</v>
      </c>
      <c r="V114" s="57">
        <v>43224</v>
      </c>
      <c r="W114" s="62">
        <v>1.4691000000000001</v>
      </c>
    </row>
    <row r="115" spans="1:23" s="34" customFormat="1" x14ac:dyDescent="0.15">
      <c r="A115" s="52" t="s">
        <v>107</v>
      </c>
      <c r="B115" s="53" t="s">
        <v>108</v>
      </c>
      <c r="C115" s="54" t="s">
        <v>83</v>
      </c>
      <c r="D115" s="55">
        <v>23</v>
      </c>
      <c r="E115" s="55">
        <v>35</v>
      </c>
      <c r="F115" s="54" t="s">
        <v>109</v>
      </c>
      <c r="G115" s="54" t="s">
        <v>110</v>
      </c>
      <c r="H115" s="73"/>
      <c r="I115" s="56">
        <v>2</v>
      </c>
      <c r="J115" s="56">
        <v>23</v>
      </c>
      <c r="K115" s="57">
        <v>43223</v>
      </c>
      <c r="L115" s="58"/>
      <c r="M115" s="58">
        <v>27.43</v>
      </c>
      <c r="N115" s="58">
        <v>4.6900000000000004</v>
      </c>
      <c r="O115" s="58"/>
      <c r="P115" s="58">
        <v>17.09</v>
      </c>
      <c r="Q115" s="59">
        <f t="shared" si="4"/>
        <v>27.43</v>
      </c>
      <c r="R115" s="59">
        <f t="shared" si="5"/>
        <v>0.70307888744477887</v>
      </c>
      <c r="S115" s="60">
        <f t="shared" si="6"/>
        <v>0</v>
      </c>
      <c r="T115" s="77"/>
      <c r="U115" s="61">
        <f t="shared" si="7"/>
        <v>0</v>
      </c>
      <c r="V115" s="57">
        <v>43224</v>
      </c>
      <c r="W115" s="62">
        <v>1.4693000000000001</v>
      </c>
    </row>
    <row r="116" spans="1:23" s="34" customFormat="1" x14ac:dyDescent="0.15">
      <c r="A116" s="52" t="s">
        <v>133</v>
      </c>
      <c r="B116" s="53" t="s">
        <v>134</v>
      </c>
      <c r="C116" s="54" t="s">
        <v>83</v>
      </c>
      <c r="D116" s="55">
        <v>24</v>
      </c>
      <c r="E116" s="55">
        <v>29</v>
      </c>
      <c r="F116" s="54" t="s">
        <v>135</v>
      </c>
      <c r="G116" s="54" t="s">
        <v>140</v>
      </c>
      <c r="H116" s="73"/>
      <c r="I116" s="56">
        <v>2</v>
      </c>
      <c r="J116" s="56">
        <v>24</v>
      </c>
      <c r="K116" s="57">
        <v>43230</v>
      </c>
      <c r="L116" s="58"/>
      <c r="M116" s="58">
        <v>17.75</v>
      </c>
      <c r="N116" s="58">
        <v>2.23</v>
      </c>
      <c r="O116" s="58">
        <v>1.84</v>
      </c>
      <c r="P116" s="58">
        <v>12.54</v>
      </c>
      <c r="Q116" s="59">
        <f t="shared" si="4"/>
        <v>17.75</v>
      </c>
      <c r="R116" s="59">
        <f t="shared" si="5"/>
        <v>1.8282086887522315</v>
      </c>
      <c r="S116" s="60">
        <f t="shared" si="6"/>
        <v>0</v>
      </c>
      <c r="T116" s="77"/>
      <c r="U116" s="61">
        <f t="shared" si="7"/>
        <v>0</v>
      </c>
      <c r="V116" s="57">
        <v>43231</v>
      </c>
      <c r="W116" s="62">
        <v>1.8945000000000001</v>
      </c>
    </row>
    <row r="117" spans="1:23" s="34" customFormat="1" x14ac:dyDescent="0.15">
      <c r="A117" s="52" t="s">
        <v>129</v>
      </c>
      <c r="B117" s="53" t="s">
        <v>130</v>
      </c>
      <c r="C117" s="54" t="s">
        <v>83</v>
      </c>
      <c r="D117" s="55">
        <v>13</v>
      </c>
      <c r="E117" s="55" t="s">
        <v>131</v>
      </c>
      <c r="F117" s="54"/>
      <c r="G117" s="54" t="s">
        <v>132</v>
      </c>
      <c r="H117" s="73"/>
      <c r="I117" s="56">
        <v>2</v>
      </c>
      <c r="J117" s="56">
        <v>13</v>
      </c>
      <c r="K117" s="57">
        <v>43230</v>
      </c>
      <c r="L117" s="58"/>
      <c r="M117" s="58">
        <v>9.94</v>
      </c>
      <c r="N117" s="58">
        <v>1.17</v>
      </c>
      <c r="O117" s="58">
        <v>3.07</v>
      </c>
      <c r="P117" s="58">
        <v>11.78</v>
      </c>
      <c r="Q117" s="59">
        <f t="shared" si="4"/>
        <v>9.94</v>
      </c>
      <c r="R117" s="59">
        <f t="shared" si="5"/>
        <v>1.7104639911906048</v>
      </c>
      <c r="S117" s="60">
        <f t="shared" si="6"/>
        <v>0</v>
      </c>
      <c r="T117" s="77"/>
      <c r="U117" s="61">
        <f t="shared" si="7"/>
        <v>0</v>
      </c>
      <c r="V117" s="57">
        <v>43231</v>
      </c>
      <c r="W117" s="62">
        <v>1.5857000000000001</v>
      </c>
    </row>
    <row r="118" spans="1:23" s="34" customFormat="1" x14ac:dyDescent="0.15">
      <c r="A118" s="52" t="s">
        <v>141</v>
      </c>
      <c r="B118" s="53" t="s">
        <v>142</v>
      </c>
      <c r="C118" s="54" t="s">
        <v>83</v>
      </c>
      <c r="D118" s="55">
        <v>33</v>
      </c>
      <c r="E118" s="55">
        <v>40</v>
      </c>
      <c r="F118" s="54" t="s">
        <v>68</v>
      </c>
      <c r="G118" s="54" t="s">
        <v>141</v>
      </c>
      <c r="H118" s="73"/>
      <c r="I118" s="56">
        <v>2</v>
      </c>
      <c r="J118" s="56">
        <v>31</v>
      </c>
      <c r="K118" s="57">
        <v>43230</v>
      </c>
      <c r="L118" s="58"/>
      <c r="M118" s="58">
        <v>24.91</v>
      </c>
      <c r="N118" s="58">
        <v>1.92</v>
      </c>
      <c r="O118" s="58"/>
      <c r="P118" s="58">
        <v>7.71</v>
      </c>
      <c r="Q118" s="59">
        <f t="shared" si="4"/>
        <v>24.91</v>
      </c>
      <c r="R118" s="59">
        <f t="shared" si="5"/>
        <v>1.5487307901379532</v>
      </c>
      <c r="S118" s="60">
        <f t="shared" si="6"/>
        <v>0</v>
      </c>
      <c r="T118" s="77"/>
      <c r="U118" s="61">
        <f t="shared" si="7"/>
        <v>0</v>
      </c>
      <c r="V118" s="57">
        <v>43231</v>
      </c>
      <c r="W118" s="62">
        <v>0.9869</v>
      </c>
    </row>
    <row r="119" spans="1:23" s="34" customFormat="1" x14ac:dyDescent="0.15">
      <c r="A119" s="52" t="s">
        <v>85</v>
      </c>
      <c r="B119" s="53" t="s">
        <v>162</v>
      </c>
      <c r="C119" s="54" t="s">
        <v>83</v>
      </c>
      <c r="D119" s="55">
        <v>33</v>
      </c>
      <c r="E119" s="55">
        <v>40</v>
      </c>
      <c r="F119" s="54" t="s">
        <v>86</v>
      </c>
      <c r="G119" s="54" t="s">
        <v>87</v>
      </c>
      <c r="H119" s="73"/>
      <c r="I119" s="56">
        <v>2</v>
      </c>
      <c r="J119" s="56">
        <v>31</v>
      </c>
      <c r="K119" s="57">
        <v>43230</v>
      </c>
      <c r="L119" s="58"/>
      <c r="M119" s="58">
        <v>25.98</v>
      </c>
      <c r="N119" s="58">
        <v>2.3199999999999998</v>
      </c>
      <c r="O119" s="58"/>
      <c r="P119" s="58">
        <v>8.93</v>
      </c>
      <c r="Q119" s="59">
        <f t="shared" si="4"/>
        <v>25.98</v>
      </c>
      <c r="R119" s="59">
        <f t="shared" si="5"/>
        <v>1.4237872325546801</v>
      </c>
      <c r="S119" s="60">
        <f t="shared" si="6"/>
        <v>0</v>
      </c>
      <c r="T119" s="77"/>
      <c r="U119" s="61">
        <f t="shared" si="7"/>
        <v>0</v>
      </c>
      <c r="V119" s="57">
        <v>43231</v>
      </c>
      <c r="W119" s="62">
        <v>2.2852999999999999</v>
      </c>
    </row>
    <row r="120" spans="1:23" s="34" customFormat="1" x14ac:dyDescent="0.15">
      <c r="A120" s="52" t="s">
        <v>58</v>
      </c>
      <c r="B120" s="53" t="s">
        <v>55</v>
      </c>
      <c r="C120" s="54" t="s">
        <v>62</v>
      </c>
      <c r="D120" s="55">
        <v>10</v>
      </c>
      <c r="E120" s="55" t="s">
        <v>64</v>
      </c>
      <c r="F120" s="54" t="s">
        <v>68</v>
      </c>
      <c r="G120" s="54" t="s">
        <v>71</v>
      </c>
      <c r="H120" s="73"/>
      <c r="I120" s="56">
        <v>2</v>
      </c>
      <c r="J120" s="56">
        <v>10</v>
      </c>
      <c r="K120" s="57">
        <v>43230</v>
      </c>
      <c r="L120" s="58">
        <v>11.04</v>
      </c>
      <c r="M120" s="58">
        <v>9.06</v>
      </c>
      <c r="N120" s="58">
        <v>1.08</v>
      </c>
      <c r="O120" s="58">
        <v>3.63</v>
      </c>
      <c r="P120" s="58">
        <v>11.94</v>
      </c>
      <c r="Q120" s="59">
        <f t="shared" si="4"/>
        <v>11.04</v>
      </c>
      <c r="R120" s="59">
        <f t="shared" si="5"/>
        <v>1.2188159999999997</v>
      </c>
      <c r="S120" s="60">
        <f t="shared" si="6"/>
        <v>0</v>
      </c>
      <c r="T120" s="77"/>
      <c r="U120" s="61">
        <f t="shared" si="7"/>
        <v>0</v>
      </c>
      <c r="V120" s="57">
        <v>43231</v>
      </c>
      <c r="W120" s="62">
        <v>1.1240000000000001</v>
      </c>
    </row>
    <row r="121" spans="1:23" s="34" customFormat="1" x14ac:dyDescent="0.15">
      <c r="A121" s="52" t="s">
        <v>58</v>
      </c>
      <c r="B121" s="53" t="s">
        <v>201</v>
      </c>
      <c r="C121" s="54" t="s">
        <v>62</v>
      </c>
      <c r="D121" s="55">
        <v>10</v>
      </c>
      <c r="E121" s="55" t="s">
        <v>64</v>
      </c>
      <c r="F121" s="54" t="s">
        <v>68</v>
      </c>
      <c r="G121" s="54" t="s">
        <v>200</v>
      </c>
      <c r="H121" s="73"/>
      <c r="I121" s="56">
        <v>2</v>
      </c>
      <c r="J121" s="56">
        <v>10</v>
      </c>
      <c r="K121" s="57">
        <v>43230</v>
      </c>
      <c r="L121" s="58">
        <v>11.04</v>
      </c>
      <c r="M121" s="58">
        <v>9.06</v>
      </c>
      <c r="N121" s="58">
        <v>1.08</v>
      </c>
      <c r="O121" s="58">
        <v>3.63</v>
      </c>
      <c r="P121" s="58">
        <v>11.94</v>
      </c>
      <c r="Q121" s="59">
        <f t="shared" si="4"/>
        <v>11.04</v>
      </c>
      <c r="R121" s="59">
        <f t="shared" si="5"/>
        <v>1.2188159999999997</v>
      </c>
      <c r="S121" s="60">
        <f t="shared" si="6"/>
        <v>0</v>
      </c>
      <c r="T121" s="77"/>
      <c r="U121" s="61">
        <f t="shared" si="7"/>
        <v>0</v>
      </c>
      <c r="V121" s="57">
        <v>43231</v>
      </c>
      <c r="W121" s="62">
        <v>1.488</v>
      </c>
    </row>
    <row r="122" spans="1:23" s="34" customFormat="1" x14ac:dyDescent="0.15">
      <c r="A122" s="52" t="s">
        <v>81</v>
      </c>
      <c r="B122" s="53" t="s">
        <v>82</v>
      </c>
      <c r="C122" s="54" t="s">
        <v>83</v>
      </c>
      <c r="D122" s="55">
        <v>15</v>
      </c>
      <c r="E122" s="55">
        <v>25</v>
      </c>
      <c r="F122" s="54" t="s">
        <v>84</v>
      </c>
      <c r="G122" s="54" t="s">
        <v>84</v>
      </c>
      <c r="H122" s="73"/>
      <c r="I122" s="56">
        <v>2</v>
      </c>
      <c r="J122" s="56">
        <v>15</v>
      </c>
      <c r="K122" s="57">
        <v>43230</v>
      </c>
      <c r="L122" s="58"/>
      <c r="M122" s="58">
        <v>13.63</v>
      </c>
      <c r="N122" s="58">
        <v>1.83</v>
      </c>
      <c r="O122" s="58">
        <v>3.35</v>
      </c>
      <c r="P122" s="58">
        <v>13.43</v>
      </c>
      <c r="Q122" s="59">
        <f t="shared" si="4"/>
        <v>13.63</v>
      </c>
      <c r="R122" s="59">
        <f t="shared" si="5"/>
        <v>1.211130124358841</v>
      </c>
      <c r="S122" s="60">
        <f t="shared" si="6"/>
        <v>0</v>
      </c>
      <c r="T122" s="77"/>
      <c r="U122" s="61">
        <f t="shared" si="7"/>
        <v>0</v>
      </c>
      <c r="V122" s="57">
        <v>43231</v>
      </c>
      <c r="W122" s="62">
        <v>1.0442</v>
      </c>
    </row>
    <row r="123" spans="1:23" s="34" customFormat="1" x14ac:dyDescent="0.15">
      <c r="A123" s="52" t="s">
        <v>207</v>
      </c>
      <c r="B123" s="53" t="s">
        <v>53</v>
      </c>
      <c r="C123" s="54" t="s">
        <v>62</v>
      </c>
      <c r="D123" s="55">
        <v>10</v>
      </c>
      <c r="E123" s="55" t="s">
        <v>64</v>
      </c>
      <c r="F123" s="54" t="s">
        <v>208</v>
      </c>
      <c r="G123" s="54" t="s">
        <v>208</v>
      </c>
      <c r="H123" s="73"/>
      <c r="I123" s="56">
        <v>2</v>
      </c>
      <c r="J123" s="56">
        <v>10</v>
      </c>
      <c r="K123" s="57">
        <v>43230</v>
      </c>
      <c r="L123" s="58">
        <v>10.94</v>
      </c>
      <c r="M123" s="58">
        <v>9.14</v>
      </c>
      <c r="N123" s="58">
        <v>1.05</v>
      </c>
      <c r="O123" s="58">
        <v>3.19</v>
      </c>
      <c r="P123" s="58">
        <v>11.46</v>
      </c>
      <c r="Q123" s="59">
        <f t="shared" si="4"/>
        <v>10.94</v>
      </c>
      <c r="R123" s="59">
        <f t="shared" si="5"/>
        <v>1.1968359999999998</v>
      </c>
      <c r="S123" s="60">
        <f t="shared" si="6"/>
        <v>0</v>
      </c>
      <c r="T123" s="77"/>
      <c r="U123" s="61">
        <f t="shared" si="7"/>
        <v>0</v>
      </c>
      <c r="V123" s="57">
        <v>43231</v>
      </c>
      <c r="W123" s="62">
        <v>1.179</v>
      </c>
    </row>
    <row r="124" spans="1:23" s="34" customFormat="1" x14ac:dyDescent="0.15">
      <c r="A124" s="52" t="s">
        <v>104</v>
      </c>
      <c r="B124" s="53" t="s">
        <v>105</v>
      </c>
      <c r="C124" s="54" t="s">
        <v>83</v>
      </c>
      <c r="D124" s="55">
        <v>24</v>
      </c>
      <c r="E124" s="55">
        <v>33</v>
      </c>
      <c r="F124" s="54" t="s">
        <v>68</v>
      </c>
      <c r="G124" s="54" t="s">
        <v>106</v>
      </c>
      <c r="H124" s="73"/>
      <c r="I124" s="56">
        <v>2</v>
      </c>
      <c r="J124" s="56">
        <v>24</v>
      </c>
      <c r="K124" s="57">
        <v>43230</v>
      </c>
      <c r="L124" s="58"/>
      <c r="M124" s="58">
        <v>22.72</v>
      </c>
      <c r="N124" s="58">
        <v>3.1</v>
      </c>
      <c r="O124" s="58"/>
      <c r="P124" s="58">
        <v>13.66</v>
      </c>
      <c r="Q124" s="59">
        <f t="shared" si="4"/>
        <v>22.72</v>
      </c>
      <c r="R124" s="59">
        <f t="shared" si="5"/>
        <v>1.115850029756001</v>
      </c>
      <c r="S124" s="60">
        <f t="shared" si="6"/>
        <v>0</v>
      </c>
      <c r="T124" s="77"/>
      <c r="U124" s="61">
        <f t="shared" si="7"/>
        <v>0</v>
      </c>
      <c r="V124" s="57">
        <v>43231</v>
      </c>
      <c r="W124" s="62">
        <v>1.1083000000000001</v>
      </c>
    </row>
    <row r="125" spans="1:23" s="34" customFormat="1" x14ac:dyDescent="0.15">
      <c r="A125" s="52" t="s">
        <v>47</v>
      </c>
      <c r="B125" s="53" t="s">
        <v>56</v>
      </c>
      <c r="C125" s="54" t="s">
        <v>62</v>
      </c>
      <c r="D125" s="55">
        <v>10</v>
      </c>
      <c r="E125" s="55" t="s">
        <v>64</v>
      </c>
      <c r="F125" s="54" t="s">
        <v>68</v>
      </c>
      <c r="G125" s="54" t="s">
        <v>72</v>
      </c>
      <c r="H125" s="73"/>
      <c r="I125" s="56">
        <v>2</v>
      </c>
      <c r="J125" s="56">
        <v>10</v>
      </c>
      <c r="K125" s="57">
        <v>43230</v>
      </c>
      <c r="L125" s="58">
        <v>9.8699999999999992</v>
      </c>
      <c r="M125" s="58">
        <v>10.130000000000001</v>
      </c>
      <c r="N125" s="58">
        <v>1.21</v>
      </c>
      <c r="O125" s="58">
        <v>2.96</v>
      </c>
      <c r="P125" s="58">
        <v>11.92</v>
      </c>
      <c r="Q125" s="59">
        <f t="shared" si="4"/>
        <v>9.8699999999999992</v>
      </c>
      <c r="R125" s="59">
        <f t="shared" si="5"/>
        <v>0.97416899999999973</v>
      </c>
      <c r="S125" s="60">
        <f t="shared" si="6"/>
        <v>0</v>
      </c>
      <c r="T125" s="77"/>
      <c r="U125" s="61">
        <f t="shared" si="7"/>
        <v>0</v>
      </c>
      <c r="V125" s="57">
        <v>43231</v>
      </c>
      <c r="W125" s="62">
        <v>1.5066999999999999</v>
      </c>
    </row>
    <row r="126" spans="1:23" s="34" customFormat="1" x14ac:dyDescent="0.15">
      <c r="A126" s="52" t="s">
        <v>107</v>
      </c>
      <c r="B126" s="53" t="s">
        <v>108</v>
      </c>
      <c r="C126" s="54" t="s">
        <v>83</v>
      </c>
      <c r="D126" s="55">
        <v>23</v>
      </c>
      <c r="E126" s="55">
        <v>35</v>
      </c>
      <c r="F126" s="54" t="s">
        <v>109</v>
      </c>
      <c r="G126" s="54" t="s">
        <v>110</v>
      </c>
      <c r="H126" s="73"/>
      <c r="I126" s="56">
        <v>2</v>
      </c>
      <c r="J126" s="56">
        <v>23</v>
      </c>
      <c r="K126" s="57">
        <v>43230</v>
      </c>
      <c r="L126" s="58"/>
      <c r="M126" s="58">
        <v>29.21</v>
      </c>
      <c r="N126" s="58">
        <v>4.99</v>
      </c>
      <c r="O126" s="58"/>
      <c r="P126" s="58">
        <v>17.09</v>
      </c>
      <c r="Q126" s="59">
        <f t="shared" si="4"/>
        <v>29.21</v>
      </c>
      <c r="R126" s="59">
        <f t="shared" si="5"/>
        <v>0.62000124000247991</v>
      </c>
      <c r="S126" s="60">
        <f t="shared" si="6"/>
        <v>0</v>
      </c>
      <c r="T126" s="77"/>
      <c r="U126" s="61">
        <f t="shared" si="7"/>
        <v>0</v>
      </c>
      <c r="V126" s="57">
        <v>43231</v>
      </c>
      <c r="W126" s="62">
        <v>1.5416000000000001</v>
      </c>
    </row>
    <row r="127" spans="1:23" s="34" customFormat="1" x14ac:dyDescent="0.15">
      <c r="A127" s="52" t="s">
        <v>133</v>
      </c>
      <c r="B127" s="53" t="s">
        <v>134</v>
      </c>
      <c r="C127" s="54" t="s">
        <v>83</v>
      </c>
      <c r="D127" s="55">
        <v>24</v>
      </c>
      <c r="E127" s="55">
        <v>29</v>
      </c>
      <c r="F127" s="54" t="s">
        <v>135</v>
      </c>
      <c r="G127" s="54" t="s">
        <v>140</v>
      </c>
      <c r="H127" s="73"/>
      <c r="I127" s="56">
        <v>2</v>
      </c>
      <c r="J127" s="56">
        <v>24</v>
      </c>
      <c r="K127" s="57">
        <v>43237</v>
      </c>
      <c r="L127" s="58"/>
      <c r="M127" s="58">
        <v>17.66</v>
      </c>
      <c r="N127" s="58">
        <v>2.21</v>
      </c>
      <c r="O127" s="58">
        <v>1.85</v>
      </c>
      <c r="P127" s="58">
        <v>12.53</v>
      </c>
      <c r="Q127" s="59">
        <f t="shared" si="4"/>
        <v>17.66</v>
      </c>
      <c r="R127" s="59">
        <f t="shared" si="5"/>
        <v>1.8468902344396294</v>
      </c>
      <c r="S127" s="60">
        <f t="shared" si="6"/>
        <v>0</v>
      </c>
      <c r="T127" s="77"/>
      <c r="U127" s="61">
        <f t="shared" si="7"/>
        <v>0</v>
      </c>
      <c r="V127" s="57">
        <v>43238</v>
      </c>
      <c r="W127" s="62">
        <v>1.9045000000000001</v>
      </c>
    </row>
    <row r="128" spans="1:23" s="34" customFormat="1" x14ac:dyDescent="0.15">
      <c r="A128" s="52" t="s">
        <v>129</v>
      </c>
      <c r="B128" s="53" t="s">
        <v>130</v>
      </c>
      <c r="C128" s="54" t="s">
        <v>83</v>
      </c>
      <c r="D128" s="55">
        <v>13</v>
      </c>
      <c r="E128" s="55" t="s">
        <v>131</v>
      </c>
      <c r="F128" s="54"/>
      <c r="G128" s="54" t="s">
        <v>132</v>
      </c>
      <c r="H128" s="73"/>
      <c r="I128" s="56">
        <v>2</v>
      </c>
      <c r="J128" s="56">
        <v>13</v>
      </c>
      <c r="K128" s="57">
        <v>43237</v>
      </c>
      <c r="L128" s="58"/>
      <c r="M128" s="58">
        <v>9.8699999999999992</v>
      </c>
      <c r="N128" s="58">
        <v>1.1599999999999999</v>
      </c>
      <c r="O128" s="58">
        <v>3.1</v>
      </c>
      <c r="P128" s="58">
        <v>11.77</v>
      </c>
      <c r="Q128" s="59">
        <f t="shared" si="4"/>
        <v>9.8699999999999992</v>
      </c>
      <c r="R128" s="59">
        <f t="shared" si="5"/>
        <v>1.7348119268833231</v>
      </c>
      <c r="S128" s="60">
        <f t="shared" si="6"/>
        <v>0</v>
      </c>
      <c r="T128" s="77"/>
      <c r="U128" s="61">
        <f t="shared" si="7"/>
        <v>0</v>
      </c>
      <c r="V128" s="57">
        <v>43238</v>
      </c>
      <c r="W128" s="62">
        <v>1.5951</v>
      </c>
    </row>
    <row r="129" spans="1:23" s="34" customFormat="1" x14ac:dyDescent="0.15">
      <c r="A129" s="52" t="s">
        <v>141</v>
      </c>
      <c r="B129" s="53" t="s">
        <v>142</v>
      </c>
      <c r="C129" s="54" t="s">
        <v>83</v>
      </c>
      <c r="D129" s="55">
        <v>33</v>
      </c>
      <c r="E129" s="55">
        <v>40</v>
      </c>
      <c r="F129" s="54" t="s">
        <v>68</v>
      </c>
      <c r="G129" s="54" t="s">
        <v>141</v>
      </c>
      <c r="H129" s="73"/>
      <c r="I129" s="56">
        <v>2</v>
      </c>
      <c r="J129" s="56">
        <v>31</v>
      </c>
      <c r="K129" s="57">
        <v>43237</v>
      </c>
      <c r="L129" s="58"/>
      <c r="M129" s="58">
        <v>24.81</v>
      </c>
      <c r="N129" s="58">
        <v>1.91</v>
      </c>
      <c r="O129" s="58"/>
      <c r="P129" s="58">
        <v>7.7</v>
      </c>
      <c r="Q129" s="59">
        <f t="shared" si="4"/>
        <v>24.81</v>
      </c>
      <c r="R129" s="59">
        <f t="shared" si="5"/>
        <v>1.5612406810908412</v>
      </c>
      <c r="S129" s="60">
        <f t="shared" si="6"/>
        <v>0</v>
      </c>
      <c r="T129" s="77"/>
      <c r="U129" s="61">
        <f t="shared" si="7"/>
        <v>0</v>
      </c>
      <c r="V129" s="57">
        <v>43238</v>
      </c>
      <c r="W129" s="62">
        <v>0.99409999999999998</v>
      </c>
    </row>
    <row r="130" spans="1:23" s="34" customFormat="1" x14ac:dyDescent="0.15">
      <c r="A130" s="52" t="s">
        <v>85</v>
      </c>
      <c r="B130" s="53" t="s">
        <v>162</v>
      </c>
      <c r="C130" s="54" t="s">
        <v>83</v>
      </c>
      <c r="D130" s="55">
        <v>33</v>
      </c>
      <c r="E130" s="55">
        <v>40</v>
      </c>
      <c r="F130" s="54" t="s">
        <v>86</v>
      </c>
      <c r="G130" s="54" t="s">
        <v>87</v>
      </c>
      <c r="H130" s="73"/>
      <c r="I130" s="56">
        <v>2</v>
      </c>
      <c r="J130" s="56">
        <v>31</v>
      </c>
      <c r="K130" s="57">
        <v>43237</v>
      </c>
      <c r="L130" s="58"/>
      <c r="M130" s="58">
        <v>25.74</v>
      </c>
      <c r="N130" s="58">
        <v>2.2999999999999998</v>
      </c>
      <c r="O130" s="58"/>
      <c r="P130" s="58">
        <v>8.93</v>
      </c>
      <c r="Q130" s="59">
        <f t="shared" si="4"/>
        <v>25.74</v>
      </c>
      <c r="R130" s="59">
        <f t="shared" si="5"/>
        <v>1.4504618234221964</v>
      </c>
      <c r="S130" s="60">
        <f t="shared" si="6"/>
        <v>0</v>
      </c>
      <c r="T130" s="77"/>
      <c r="U130" s="61">
        <f t="shared" si="7"/>
        <v>0</v>
      </c>
      <c r="V130" s="57">
        <v>43238</v>
      </c>
      <c r="W130" s="62">
        <v>2.2938000000000001</v>
      </c>
    </row>
    <row r="131" spans="1:23" s="34" customFormat="1" x14ac:dyDescent="0.15">
      <c r="A131" s="52" t="s">
        <v>58</v>
      </c>
      <c r="B131" s="53" t="s">
        <v>55</v>
      </c>
      <c r="C131" s="54" t="s">
        <v>62</v>
      </c>
      <c r="D131" s="55">
        <v>10</v>
      </c>
      <c r="E131" s="55" t="s">
        <v>64</v>
      </c>
      <c r="F131" s="54" t="s">
        <v>68</v>
      </c>
      <c r="G131" s="54" t="s">
        <v>71</v>
      </c>
      <c r="H131" s="73"/>
      <c r="I131" s="56">
        <v>2</v>
      </c>
      <c r="J131" s="56">
        <v>10</v>
      </c>
      <c r="K131" s="57">
        <v>43237</v>
      </c>
      <c r="L131" s="58">
        <v>11.15</v>
      </c>
      <c r="M131" s="58">
        <v>8.9700000000000006</v>
      </c>
      <c r="N131" s="58">
        <v>1.07</v>
      </c>
      <c r="O131" s="58">
        <v>3.66</v>
      </c>
      <c r="P131" s="58">
        <v>11.96</v>
      </c>
      <c r="Q131" s="59">
        <f t="shared" si="4"/>
        <v>11.15</v>
      </c>
      <c r="R131" s="59">
        <f t="shared" ref="R131:R194" si="8">IFERROR(IF(C131="盈利收益率",POWER(Q131/J131,I131),POWER(J131/Q131,I131)),0)</f>
        <v>1.243225</v>
      </c>
      <c r="S131" s="60">
        <f t="shared" ref="S131:S194" si="9">IF(R131&gt;1,INT(H131*R131),0)</f>
        <v>0</v>
      </c>
      <c r="T131" s="77"/>
      <c r="U131" s="61">
        <f t="shared" ref="U131:U194" si="10">T131-S131</f>
        <v>0</v>
      </c>
      <c r="V131" s="57">
        <v>43238</v>
      </c>
      <c r="W131" s="62">
        <v>1.1339999999999999</v>
      </c>
    </row>
    <row r="132" spans="1:23" s="34" customFormat="1" x14ac:dyDescent="0.15">
      <c r="A132" s="52" t="s">
        <v>58</v>
      </c>
      <c r="B132" s="53" t="s">
        <v>201</v>
      </c>
      <c r="C132" s="54" t="s">
        <v>62</v>
      </c>
      <c r="D132" s="55">
        <v>10</v>
      </c>
      <c r="E132" s="55" t="s">
        <v>64</v>
      </c>
      <c r="F132" s="54" t="s">
        <v>68</v>
      </c>
      <c r="G132" s="54" t="s">
        <v>200</v>
      </c>
      <c r="H132" s="73"/>
      <c r="I132" s="56">
        <v>2</v>
      </c>
      <c r="J132" s="56">
        <v>10</v>
      </c>
      <c r="K132" s="57">
        <v>43237</v>
      </c>
      <c r="L132" s="58">
        <v>11.15</v>
      </c>
      <c r="M132" s="58">
        <v>8.9700000000000006</v>
      </c>
      <c r="N132" s="58">
        <v>1.07</v>
      </c>
      <c r="O132" s="58">
        <v>3.66</v>
      </c>
      <c r="P132" s="58">
        <v>11.96</v>
      </c>
      <c r="Q132" s="59">
        <f t="shared" si="4"/>
        <v>11.15</v>
      </c>
      <c r="R132" s="59">
        <f t="shared" si="8"/>
        <v>1.243225</v>
      </c>
      <c r="S132" s="60">
        <f t="shared" si="9"/>
        <v>0</v>
      </c>
      <c r="T132" s="77"/>
      <c r="U132" s="61">
        <f t="shared" si="10"/>
        <v>0</v>
      </c>
      <c r="V132" s="57">
        <v>43238</v>
      </c>
      <c r="W132" s="62">
        <v>1.5009999999999999</v>
      </c>
    </row>
    <row r="133" spans="1:23" s="34" customFormat="1" x14ac:dyDescent="0.15">
      <c r="A133" s="52" t="s">
        <v>81</v>
      </c>
      <c r="B133" s="53" t="s">
        <v>82</v>
      </c>
      <c r="C133" s="54" t="s">
        <v>83</v>
      </c>
      <c r="D133" s="55">
        <v>15</v>
      </c>
      <c r="E133" s="55">
        <v>25</v>
      </c>
      <c r="F133" s="54" t="s">
        <v>84</v>
      </c>
      <c r="G133" s="54" t="s">
        <v>84</v>
      </c>
      <c r="H133" s="73"/>
      <c r="I133" s="56">
        <v>2</v>
      </c>
      <c r="J133" s="56">
        <v>15</v>
      </c>
      <c r="K133" s="57">
        <v>43237</v>
      </c>
      <c r="L133" s="58"/>
      <c r="M133" s="58">
        <v>13.58</v>
      </c>
      <c r="N133" s="58">
        <v>1.82</v>
      </c>
      <c r="O133" s="58">
        <v>3.36</v>
      </c>
      <c r="P133" s="58">
        <v>13.4</v>
      </c>
      <c r="Q133" s="59">
        <f t="shared" ref="Q133:Q196" si="11">IF(C133="盈利收益率",L133,IF(C133="市盈率",M133,IF(C133="市净率",N133,-1)))</f>
        <v>13.58</v>
      </c>
      <c r="R133" s="59">
        <f t="shared" si="8"/>
        <v>1.2200650267546707</v>
      </c>
      <c r="S133" s="60">
        <f t="shared" si="9"/>
        <v>0</v>
      </c>
      <c r="T133" s="77"/>
      <c r="U133" s="61">
        <f t="shared" si="10"/>
        <v>0</v>
      </c>
      <c r="V133" s="57">
        <v>43238</v>
      </c>
      <c r="W133" s="62">
        <v>1.0533999999999999</v>
      </c>
    </row>
    <row r="134" spans="1:23" s="34" customFormat="1" x14ac:dyDescent="0.15">
      <c r="A134" s="52" t="s">
        <v>207</v>
      </c>
      <c r="B134" s="53" t="s">
        <v>53</v>
      </c>
      <c r="C134" s="54" t="s">
        <v>62</v>
      </c>
      <c r="D134" s="55">
        <v>10</v>
      </c>
      <c r="E134" s="55" t="s">
        <v>64</v>
      </c>
      <c r="F134" s="54" t="s">
        <v>208</v>
      </c>
      <c r="G134" s="54" t="s">
        <v>208</v>
      </c>
      <c r="H134" s="73"/>
      <c r="I134" s="56">
        <v>2</v>
      </c>
      <c r="J134" s="56">
        <v>10</v>
      </c>
      <c r="K134" s="57">
        <v>43237</v>
      </c>
      <c r="L134" s="58">
        <v>10.98</v>
      </c>
      <c r="M134" s="58">
        <v>9.1</v>
      </c>
      <c r="N134" s="58">
        <v>1.04</v>
      </c>
      <c r="O134" s="58">
        <v>3.2</v>
      </c>
      <c r="P134" s="58">
        <v>11.46</v>
      </c>
      <c r="Q134" s="59">
        <f t="shared" si="11"/>
        <v>10.98</v>
      </c>
      <c r="R134" s="59">
        <f t="shared" si="8"/>
        <v>1.2056040000000001</v>
      </c>
      <c r="S134" s="60">
        <f t="shared" si="9"/>
        <v>0</v>
      </c>
      <c r="T134" s="77"/>
      <c r="U134" s="61">
        <f t="shared" si="10"/>
        <v>0</v>
      </c>
      <c r="V134" s="57">
        <v>43238</v>
      </c>
      <c r="W134" s="62">
        <v>1.1870000000000001</v>
      </c>
    </row>
    <row r="135" spans="1:23" s="34" customFormat="1" x14ac:dyDescent="0.15">
      <c r="A135" s="52" t="s">
        <v>104</v>
      </c>
      <c r="B135" s="53" t="s">
        <v>105</v>
      </c>
      <c r="C135" s="54" t="s">
        <v>83</v>
      </c>
      <c r="D135" s="55">
        <v>24</v>
      </c>
      <c r="E135" s="55">
        <v>33</v>
      </c>
      <c r="F135" s="54" t="s">
        <v>68</v>
      </c>
      <c r="G135" s="54" t="s">
        <v>106</v>
      </c>
      <c r="H135" s="73"/>
      <c r="I135" s="56">
        <v>2</v>
      </c>
      <c r="J135" s="56">
        <v>24</v>
      </c>
      <c r="K135" s="57">
        <v>43237</v>
      </c>
      <c r="L135" s="58"/>
      <c r="M135" s="58">
        <v>22.53</v>
      </c>
      <c r="N135" s="58">
        <v>3.08</v>
      </c>
      <c r="O135" s="58"/>
      <c r="P135" s="58">
        <v>13.66</v>
      </c>
      <c r="Q135" s="59">
        <f t="shared" si="11"/>
        <v>22.53</v>
      </c>
      <c r="R135" s="59">
        <f t="shared" si="8"/>
        <v>1.1347497610819837</v>
      </c>
      <c r="S135" s="60">
        <f t="shared" si="9"/>
        <v>0</v>
      </c>
      <c r="T135" s="77"/>
      <c r="U135" s="61">
        <f t="shared" si="10"/>
        <v>0</v>
      </c>
      <c r="V135" s="57">
        <v>43238</v>
      </c>
      <c r="W135" s="62">
        <v>1.1294999999999999</v>
      </c>
    </row>
    <row r="136" spans="1:23" s="34" customFormat="1" x14ac:dyDescent="0.15">
      <c r="A136" s="52" t="s">
        <v>47</v>
      </c>
      <c r="B136" s="53" t="s">
        <v>56</v>
      </c>
      <c r="C136" s="54" t="s">
        <v>62</v>
      </c>
      <c r="D136" s="55">
        <v>10</v>
      </c>
      <c r="E136" s="55" t="s">
        <v>64</v>
      </c>
      <c r="F136" s="54" t="s">
        <v>68</v>
      </c>
      <c r="G136" s="54" t="s">
        <v>72</v>
      </c>
      <c r="H136" s="73"/>
      <c r="I136" s="56">
        <v>2</v>
      </c>
      <c r="J136" s="56">
        <v>10</v>
      </c>
      <c r="K136" s="57">
        <v>43237</v>
      </c>
      <c r="L136" s="58">
        <v>9.9600000000000009</v>
      </c>
      <c r="M136" s="58">
        <v>10.039999999999999</v>
      </c>
      <c r="N136" s="58">
        <v>1.2</v>
      </c>
      <c r="O136" s="58">
        <v>2.99</v>
      </c>
      <c r="P136" s="58">
        <v>11.92</v>
      </c>
      <c r="Q136" s="59">
        <f t="shared" si="11"/>
        <v>9.9600000000000009</v>
      </c>
      <c r="R136" s="59">
        <f t="shared" si="8"/>
        <v>0.99201600000000023</v>
      </c>
      <c r="S136" s="60">
        <f t="shared" si="9"/>
        <v>0</v>
      </c>
      <c r="T136" s="77"/>
      <c r="U136" s="61">
        <f t="shared" si="10"/>
        <v>0</v>
      </c>
      <c r="V136" s="57">
        <v>43238</v>
      </c>
      <c r="W136" s="62">
        <v>1.5124</v>
      </c>
    </row>
    <row r="137" spans="1:23" s="34" customFormat="1" x14ac:dyDescent="0.15">
      <c r="A137" s="52" t="s">
        <v>107</v>
      </c>
      <c r="B137" s="53" t="s">
        <v>108</v>
      </c>
      <c r="C137" s="54" t="s">
        <v>83</v>
      </c>
      <c r="D137" s="55">
        <v>23</v>
      </c>
      <c r="E137" s="55">
        <v>35</v>
      </c>
      <c r="F137" s="54" t="s">
        <v>109</v>
      </c>
      <c r="G137" s="54" t="s">
        <v>110</v>
      </c>
      <c r="H137" s="73"/>
      <c r="I137" s="56">
        <v>2</v>
      </c>
      <c r="J137" s="56">
        <v>23</v>
      </c>
      <c r="K137" s="57">
        <v>43237</v>
      </c>
      <c r="L137" s="58"/>
      <c r="M137" s="58">
        <v>29.45</v>
      </c>
      <c r="N137" s="58">
        <v>5.03</v>
      </c>
      <c r="O137" s="58"/>
      <c r="P137" s="58">
        <v>17.09</v>
      </c>
      <c r="Q137" s="59">
        <f t="shared" si="11"/>
        <v>29.45</v>
      </c>
      <c r="R137" s="59">
        <f t="shared" si="8"/>
        <v>0.60993713266132643</v>
      </c>
      <c r="S137" s="60">
        <f t="shared" si="9"/>
        <v>0</v>
      </c>
      <c r="T137" s="77"/>
      <c r="U137" s="61">
        <f t="shared" si="10"/>
        <v>0</v>
      </c>
      <c r="V137" s="57">
        <v>43238</v>
      </c>
      <c r="W137" s="62">
        <v>1.5711999999999999</v>
      </c>
    </row>
    <row r="138" spans="1:23" s="34" customFormat="1" x14ac:dyDescent="0.15">
      <c r="A138" s="52" t="s">
        <v>133</v>
      </c>
      <c r="B138" s="53" t="s">
        <v>134</v>
      </c>
      <c r="C138" s="54" t="s">
        <v>83</v>
      </c>
      <c r="D138" s="55">
        <v>24</v>
      </c>
      <c r="E138" s="55">
        <v>29</v>
      </c>
      <c r="F138" s="54" t="s">
        <v>135</v>
      </c>
      <c r="G138" s="54" t="s">
        <v>140</v>
      </c>
      <c r="H138" s="73"/>
      <c r="I138" s="56">
        <v>2</v>
      </c>
      <c r="J138" s="56">
        <v>24</v>
      </c>
      <c r="K138" s="57">
        <v>43243</v>
      </c>
      <c r="L138" s="58"/>
      <c r="M138" s="58">
        <v>17.559999999999999</v>
      </c>
      <c r="N138" s="58">
        <v>2.2000000000000002</v>
      </c>
      <c r="O138" s="58">
        <v>1.86</v>
      </c>
      <c r="P138" s="58">
        <v>12.53</v>
      </c>
      <c r="Q138" s="59">
        <f t="shared" si="11"/>
        <v>17.559999999999999</v>
      </c>
      <c r="R138" s="59">
        <f t="shared" si="8"/>
        <v>1.8679853259374957</v>
      </c>
      <c r="S138" s="60">
        <f t="shared" si="9"/>
        <v>0</v>
      </c>
      <c r="T138" s="77"/>
      <c r="U138" s="61">
        <f t="shared" si="10"/>
        <v>0</v>
      </c>
      <c r="V138" s="57">
        <v>43244</v>
      </c>
      <c r="W138" s="62">
        <v>1.8617999999999999</v>
      </c>
    </row>
    <row r="139" spans="1:23" s="34" customFormat="1" x14ac:dyDescent="0.15">
      <c r="A139" s="52" t="s">
        <v>129</v>
      </c>
      <c r="B139" s="53" t="s">
        <v>130</v>
      </c>
      <c r="C139" s="54" t="s">
        <v>83</v>
      </c>
      <c r="D139" s="55">
        <v>13</v>
      </c>
      <c r="E139" s="55" t="s">
        <v>131</v>
      </c>
      <c r="F139" s="54"/>
      <c r="G139" s="54" t="s">
        <v>132</v>
      </c>
      <c r="H139" s="73"/>
      <c r="I139" s="56">
        <v>2</v>
      </c>
      <c r="J139" s="56">
        <v>13</v>
      </c>
      <c r="K139" s="57">
        <v>43243</v>
      </c>
      <c r="L139" s="58"/>
      <c r="M139" s="58">
        <v>9.82</v>
      </c>
      <c r="N139" s="58">
        <v>1.1599999999999999</v>
      </c>
      <c r="O139" s="58">
        <v>3.11</v>
      </c>
      <c r="P139" s="58">
        <v>11.77</v>
      </c>
      <c r="Q139" s="59">
        <f t="shared" si="11"/>
        <v>9.82</v>
      </c>
      <c r="R139" s="59">
        <f t="shared" si="8"/>
        <v>1.7525230109382322</v>
      </c>
      <c r="S139" s="60">
        <f t="shared" si="9"/>
        <v>0</v>
      </c>
      <c r="T139" s="77"/>
      <c r="U139" s="61">
        <f t="shared" si="10"/>
        <v>0</v>
      </c>
      <c r="V139" s="57">
        <v>43244</v>
      </c>
      <c r="W139" s="62">
        <v>1.5526</v>
      </c>
    </row>
    <row r="140" spans="1:23" s="34" customFormat="1" x14ac:dyDescent="0.15">
      <c r="A140" s="52" t="s">
        <v>141</v>
      </c>
      <c r="B140" s="53" t="s">
        <v>142</v>
      </c>
      <c r="C140" s="54" t="s">
        <v>83</v>
      </c>
      <c r="D140" s="55">
        <v>33</v>
      </c>
      <c r="E140" s="55">
        <v>40</v>
      </c>
      <c r="F140" s="54" t="s">
        <v>68</v>
      </c>
      <c r="G140" s="54" t="s">
        <v>141</v>
      </c>
      <c r="H140" s="73"/>
      <c r="I140" s="56">
        <v>2</v>
      </c>
      <c r="J140" s="56">
        <v>31</v>
      </c>
      <c r="K140" s="57">
        <v>43243</v>
      </c>
      <c r="L140" s="58"/>
      <c r="M140" s="58">
        <v>25.04</v>
      </c>
      <c r="N140" s="58">
        <v>1.93</v>
      </c>
      <c r="O140" s="58"/>
      <c r="P140" s="58">
        <v>7.7</v>
      </c>
      <c r="Q140" s="59">
        <f t="shared" si="11"/>
        <v>25.04</v>
      </c>
      <c r="R140" s="59">
        <f t="shared" si="8"/>
        <v>1.5326914636262494</v>
      </c>
      <c r="S140" s="60">
        <f t="shared" si="9"/>
        <v>0</v>
      </c>
      <c r="T140" s="77"/>
      <c r="U140" s="61">
        <f t="shared" si="10"/>
        <v>0</v>
      </c>
      <c r="V140" s="57">
        <v>43244</v>
      </c>
      <c r="W140" s="62">
        <v>0.99409999999999998</v>
      </c>
    </row>
    <row r="141" spans="1:23" s="34" customFormat="1" x14ac:dyDescent="0.15">
      <c r="A141" s="52" t="s">
        <v>85</v>
      </c>
      <c r="B141" s="53" t="s">
        <v>162</v>
      </c>
      <c r="C141" s="54" t="s">
        <v>83</v>
      </c>
      <c r="D141" s="55">
        <v>33</v>
      </c>
      <c r="E141" s="55">
        <v>40</v>
      </c>
      <c r="F141" s="54" t="s">
        <v>86</v>
      </c>
      <c r="G141" s="54" t="s">
        <v>87</v>
      </c>
      <c r="H141" s="73"/>
      <c r="I141" s="56">
        <v>2</v>
      </c>
      <c r="J141" s="56">
        <v>31</v>
      </c>
      <c r="K141" s="57">
        <v>43243</v>
      </c>
      <c r="L141" s="58"/>
      <c r="M141" s="58">
        <v>25.92</v>
      </c>
      <c r="N141" s="58">
        <v>2.31</v>
      </c>
      <c r="O141" s="58"/>
      <c r="P141" s="58">
        <v>8.93</v>
      </c>
      <c r="Q141" s="59">
        <f t="shared" si="11"/>
        <v>25.92</v>
      </c>
      <c r="R141" s="59">
        <f t="shared" si="8"/>
        <v>1.430386469288218</v>
      </c>
      <c r="S141" s="60">
        <f t="shared" si="9"/>
        <v>0</v>
      </c>
      <c r="T141" s="77"/>
      <c r="U141" s="61">
        <f t="shared" si="10"/>
        <v>0</v>
      </c>
      <c r="V141" s="57">
        <v>43244</v>
      </c>
      <c r="W141" s="62">
        <v>2.2953000000000001</v>
      </c>
    </row>
    <row r="142" spans="1:23" s="34" customFormat="1" x14ac:dyDescent="0.15">
      <c r="A142" s="52" t="s">
        <v>58</v>
      </c>
      <c r="B142" s="53" t="s">
        <v>55</v>
      </c>
      <c r="C142" s="54" t="s">
        <v>62</v>
      </c>
      <c r="D142" s="55">
        <v>10</v>
      </c>
      <c r="E142" s="55" t="s">
        <v>64</v>
      </c>
      <c r="F142" s="54" t="s">
        <v>68</v>
      </c>
      <c r="G142" s="54" t="s">
        <v>71</v>
      </c>
      <c r="H142" s="73"/>
      <c r="I142" s="56">
        <v>2</v>
      </c>
      <c r="J142" s="56">
        <v>10</v>
      </c>
      <c r="K142" s="57">
        <v>43243</v>
      </c>
      <c r="L142" s="58">
        <v>11.17</v>
      </c>
      <c r="M142" s="58">
        <v>8.9499999999999993</v>
      </c>
      <c r="N142" s="58">
        <v>1.07</v>
      </c>
      <c r="O142" s="58">
        <v>3.68</v>
      </c>
      <c r="P142" s="58">
        <v>11.9</v>
      </c>
      <c r="Q142" s="59">
        <f t="shared" si="11"/>
        <v>11.17</v>
      </c>
      <c r="R142" s="59">
        <f t="shared" si="8"/>
        <v>1.247689</v>
      </c>
      <c r="S142" s="60">
        <f t="shared" si="9"/>
        <v>0</v>
      </c>
      <c r="T142" s="77"/>
      <c r="U142" s="61">
        <f t="shared" si="10"/>
        <v>0</v>
      </c>
      <c r="V142" s="57">
        <v>43244</v>
      </c>
      <c r="W142" s="62">
        <v>1.117</v>
      </c>
    </row>
    <row r="143" spans="1:23" s="34" customFormat="1" x14ac:dyDescent="0.15">
      <c r="A143" s="52" t="s">
        <v>58</v>
      </c>
      <c r="B143" s="53" t="s">
        <v>201</v>
      </c>
      <c r="C143" s="54" t="s">
        <v>62</v>
      </c>
      <c r="D143" s="55">
        <v>10</v>
      </c>
      <c r="E143" s="55" t="s">
        <v>64</v>
      </c>
      <c r="F143" s="54" t="s">
        <v>68</v>
      </c>
      <c r="G143" s="54" t="s">
        <v>200</v>
      </c>
      <c r="H143" s="73"/>
      <c r="I143" s="56">
        <v>2</v>
      </c>
      <c r="J143" s="56">
        <v>10</v>
      </c>
      <c r="K143" s="57">
        <v>43243</v>
      </c>
      <c r="L143" s="58">
        <v>11.17</v>
      </c>
      <c r="M143" s="58">
        <v>8.9499999999999993</v>
      </c>
      <c r="N143" s="58">
        <v>1.07</v>
      </c>
      <c r="O143" s="58">
        <v>3.68</v>
      </c>
      <c r="P143" s="58">
        <v>11.9</v>
      </c>
      <c r="Q143" s="59">
        <f t="shared" si="11"/>
        <v>11.17</v>
      </c>
      <c r="R143" s="59">
        <f t="shared" si="8"/>
        <v>1.247689</v>
      </c>
      <c r="S143" s="60">
        <f t="shared" si="9"/>
        <v>0</v>
      </c>
      <c r="T143" s="77"/>
      <c r="U143" s="61">
        <f t="shared" si="10"/>
        <v>0</v>
      </c>
      <c r="V143" s="57">
        <v>43244</v>
      </c>
      <c r="W143" s="62">
        <v>1.5</v>
      </c>
    </row>
    <row r="144" spans="1:23" s="34" customFormat="1" x14ac:dyDescent="0.15">
      <c r="A144" s="52" t="s">
        <v>81</v>
      </c>
      <c r="B144" s="53" t="s">
        <v>82</v>
      </c>
      <c r="C144" s="54" t="s">
        <v>83</v>
      </c>
      <c r="D144" s="55">
        <v>15</v>
      </c>
      <c r="E144" s="55">
        <v>25</v>
      </c>
      <c r="F144" s="54" t="s">
        <v>84</v>
      </c>
      <c r="G144" s="54" t="s">
        <v>84</v>
      </c>
      <c r="H144" s="73"/>
      <c r="I144" s="56">
        <v>2</v>
      </c>
      <c r="J144" s="56">
        <v>15</v>
      </c>
      <c r="K144" s="57">
        <v>43243</v>
      </c>
      <c r="L144" s="58"/>
      <c r="M144" s="58">
        <v>13.61</v>
      </c>
      <c r="N144" s="58">
        <v>1.82</v>
      </c>
      <c r="O144" s="58">
        <v>3.35</v>
      </c>
      <c r="P144" s="58">
        <v>13.37</v>
      </c>
      <c r="Q144" s="59">
        <f t="shared" si="11"/>
        <v>13.61</v>
      </c>
      <c r="R144" s="59">
        <f t="shared" si="8"/>
        <v>1.2146922698603539</v>
      </c>
      <c r="S144" s="60">
        <f t="shared" si="9"/>
        <v>0</v>
      </c>
      <c r="T144" s="77"/>
      <c r="U144" s="61">
        <f t="shared" si="10"/>
        <v>0</v>
      </c>
      <c r="V144" s="57">
        <v>43244</v>
      </c>
      <c r="W144" s="62">
        <v>1.0450999999999999</v>
      </c>
    </row>
    <row r="145" spans="1:23" s="34" customFormat="1" x14ac:dyDescent="0.15">
      <c r="A145" s="52" t="s">
        <v>104</v>
      </c>
      <c r="B145" s="53" t="s">
        <v>105</v>
      </c>
      <c r="C145" s="54" t="s">
        <v>83</v>
      </c>
      <c r="D145" s="55">
        <v>24</v>
      </c>
      <c r="E145" s="55">
        <v>33</v>
      </c>
      <c r="F145" s="54" t="s">
        <v>68</v>
      </c>
      <c r="G145" s="54" t="s">
        <v>106</v>
      </c>
      <c r="H145" s="73"/>
      <c r="I145" s="56">
        <v>2</v>
      </c>
      <c r="J145" s="56">
        <v>24</v>
      </c>
      <c r="K145" s="57">
        <v>43243</v>
      </c>
      <c r="L145" s="58"/>
      <c r="M145" s="58">
        <v>22.79</v>
      </c>
      <c r="N145" s="58">
        <v>3.11</v>
      </c>
      <c r="O145" s="58"/>
      <c r="P145" s="58">
        <v>13.66</v>
      </c>
      <c r="Q145" s="59">
        <f t="shared" si="11"/>
        <v>22.79</v>
      </c>
      <c r="R145" s="59">
        <f t="shared" si="8"/>
        <v>1.1090058398014111</v>
      </c>
      <c r="S145" s="60">
        <f t="shared" si="9"/>
        <v>0</v>
      </c>
      <c r="T145" s="77"/>
      <c r="U145" s="61">
        <f t="shared" si="10"/>
        <v>0</v>
      </c>
      <c r="V145" s="57">
        <v>43244</v>
      </c>
      <c r="W145" s="62">
        <v>1.1394</v>
      </c>
    </row>
    <row r="146" spans="1:23" s="34" customFormat="1" x14ac:dyDescent="0.15">
      <c r="A146" s="52" t="s">
        <v>47</v>
      </c>
      <c r="B146" s="53" t="s">
        <v>56</v>
      </c>
      <c r="C146" s="54" t="s">
        <v>62</v>
      </c>
      <c r="D146" s="55">
        <v>10</v>
      </c>
      <c r="E146" s="55" t="s">
        <v>64</v>
      </c>
      <c r="F146" s="54" t="s">
        <v>68</v>
      </c>
      <c r="G146" s="54" t="s">
        <v>72</v>
      </c>
      <c r="H146" s="73"/>
      <c r="I146" s="56">
        <v>2</v>
      </c>
      <c r="J146" s="56">
        <v>10</v>
      </c>
      <c r="K146" s="57">
        <v>43243</v>
      </c>
      <c r="L146" s="58">
        <v>9.99</v>
      </c>
      <c r="M146" s="58">
        <v>10.01</v>
      </c>
      <c r="N146" s="58">
        <v>1.19</v>
      </c>
      <c r="O146" s="58">
        <v>3</v>
      </c>
      <c r="P146" s="58">
        <v>11.92</v>
      </c>
      <c r="Q146" s="59">
        <f t="shared" si="11"/>
        <v>9.99</v>
      </c>
      <c r="R146" s="59">
        <f t="shared" si="8"/>
        <v>0.99800100000000003</v>
      </c>
      <c r="S146" s="60">
        <f t="shared" si="9"/>
        <v>0</v>
      </c>
      <c r="T146" s="77"/>
      <c r="U146" s="61">
        <f t="shared" si="10"/>
        <v>0</v>
      </c>
      <c r="V146" s="57">
        <v>43244</v>
      </c>
      <c r="W146" s="62">
        <v>1.4724999999999999</v>
      </c>
    </row>
    <row r="147" spans="1:23" s="34" customFormat="1" x14ac:dyDescent="0.15">
      <c r="A147" s="52" t="s">
        <v>107</v>
      </c>
      <c r="B147" s="53" t="s">
        <v>108</v>
      </c>
      <c r="C147" s="54" t="s">
        <v>83</v>
      </c>
      <c r="D147" s="55">
        <v>23</v>
      </c>
      <c r="E147" s="55">
        <v>35</v>
      </c>
      <c r="F147" s="54" t="s">
        <v>109</v>
      </c>
      <c r="G147" s="54" t="s">
        <v>110</v>
      </c>
      <c r="H147" s="73"/>
      <c r="I147" s="56">
        <v>2</v>
      </c>
      <c r="J147" s="56">
        <v>23</v>
      </c>
      <c r="K147" s="57">
        <v>43243</v>
      </c>
      <c r="L147" s="58"/>
      <c r="M147" s="58">
        <v>29.22</v>
      </c>
      <c r="N147" s="58">
        <v>4.99</v>
      </c>
      <c r="O147" s="58"/>
      <c r="P147" s="58">
        <v>17.09</v>
      </c>
      <c r="Q147" s="59">
        <f t="shared" si="11"/>
        <v>29.22</v>
      </c>
      <c r="R147" s="59">
        <f t="shared" si="8"/>
        <v>0.61957694489770776</v>
      </c>
      <c r="S147" s="60">
        <f t="shared" si="9"/>
        <v>0</v>
      </c>
      <c r="T147" s="77"/>
      <c r="U147" s="61">
        <f t="shared" si="10"/>
        <v>0</v>
      </c>
      <c r="V147" s="57">
        <v>43244</v>
      </c>
      <c r="W147" s="62">
        <v>1.5309999999999999</v>
      </c>
    </row>
    <row r="148" spans="1:23" s="34" customFormat="1" x14ac:dyDescent="0.15">
      <c r="A148" s="52" t="s">
        <v>133</v>
      </c>
      <c r="B148" s="53" t="s">
        <v>134</v>
      </c>
      <c r="C148" s="54" t="s">
        <v>83</v>
      </c>
      <c r="D148" s="55">
        <v>24</v>
      </c>
      <c r="E148" s="55">
        <v>29</v>
      </c>
      <c r="F148" s="54" t="s">
        <v>135</v>
      </c>
      <c r="G148" s="54" t="s">
        <v>140</v>
      </c>
      <c r="H148" s="73"/>
      <c r="I148" s="56">
        <v>2</v>
      </c>
      <c r="J148" s="56">
        <v>24</v>
      </c>
      <c r="K148" s="57">
        <v>43244</v>
      </c>
      <c r="L148" s="58"/>
      <c r="M148" s="58">
        <v>17.559999999999999</v>
      </c>
      <c r="N148" s="58">
        <v>2.2000000000000002</v>
      </c>
      <c r="O148" s="58">
        <v>1.86</v>
      </c>
      <c r="P148" s="58">
        <v>12.53</v>
      </c>
      <c r="Q148" s="59">
        <f t="shared" si="11"/>
        <v>17.559999999999999</v>
      </c>
      <c r="R148" s="59">
        <f t="shared" si="8"/>
        <v>1.8679853259374957</v>
      </c>
      <c r="S148" s="60">
        <f t="shared" si="9"/>
        <v>0</v>
      </c>
      <c r="T148" s="77"/>
      <c r="U148" s="61">
        <f t="shared" si="10"/>
        <v>0</v>
      </c>
      <c r="V148" s="57">
        <v>43245</v>
      </c>
      <c r="W148" s="62">
        <v>1.8579000000000001</v>
      </c>
    </row>
    <row r="149" spans="1:23" s="34" customFormat="1" x14ac:dyDescent="0.15">
      <c r="A149" s="52" t="s">
        <v>129</v>
      </c>
      <c r="B149" s="53" t="s">
        <v>130</v>
      </c>
      <c r="C149" s="54" t="s">
        <v>83</v>
      </c>
      <c r="D149" s="55">
        <v>13</v>
      </c>
      <c r="E149" s="55" t="s">
        <v>131</v>
      </c>
      <c r="F149" s="54"/>
      <c r="G149" s="54" t="s">
        <v>132</v>
      </c>
      <c r="H149" s="73"/>
      <c r="I149" s="56">
        <v>2</v>
      </c>
      <c r="J149" s="56">
        <v>13</v>
      </c>
      <c r="K149" s="57">
        <v>43244</v>
      </c>
      <c r="L149" s="58"/>
      <c r="M149" s="58">
        <v>9.7899999999999991</v>
      </c>
      <c r="N149" s="58">
        <v>1.1499999999999999</v>
      </c>
      <c r="O149" s="58">
        <v>3.13</v>
      </c>
      <c r="P149" s="58">
        <v>11.77</v>
      </c>
      <c r="Q149" s="59">
        <f t="shared" si="11"/>
        <v>9.7899999999999991</v>
      </c>
      <c r="R149" s="59">
        <f t="shared" si="8"/>
        <v>1.7632801601767876</v>
      </c>
      <c r="S149" s="60">
        <f t="shared" si="9"/>
        <v>0</v>
      </c>
      <c r="T149" s="77"/>
      <c r="U149" s="61">
        <f t="shared" si="10"/>
        <v>0</v>
      </c>
      <c r="V149" s="57">
        <v>43245</v>
      </c>
      <c r="W149" s="62">
        <v>1.5539000000000001</v>
      </c>
    </row>
    <row r="150" spans="1:23" s="34" customFormat="1" x14ac:dyDescent="0.15">
      <c r="A150" s="52" t="s">
        <v>141</v>
      </c>
      <c r="B150" s="53" t="s">
        <v>142</v>
      </c>
      <c r="C150" s="54" t="s">
        <v>83</v>
      </c>
      <c r="D150" s="55">
        <v>33</v>
      </c>
      <c r="E150" s="55">
        <v>40</v>
      </c>
      <c r="F150" s="54" t="s">
        <v>68</v>
      </c>
      <c r="G150" s="54" t="s">
        <v>141</v>
      </c>
      <c r="H150" s="73"/>
      <c r="I150" s="56">
        <v>2</v>
      </c>
      <c r="J150" s="56">
        <v>31</v>
      </c>
      <c r="K150" s="57">
        <v>43244</v>
      </c>
      <c r="L150" s="58"/>
      <c r="M150" s="58">
        <v>25</v>
      </c>
      <c r="N150" s="58">
        <v>1.95</v>
      </c>
      <c r="O150" s="58"/>
      <c r="P150" s="58">
        <v>7.8</v>
      </c>
      <c r="Q150" s="59">
        <f t="shared" si="11"/>
        <v>25</v>
      </c>
      <c r="R150" s="59">
        <f t="shared" si="8"/>
        <v>1.5376000000000001</v>
      </c>
      <c r="S150" s="60">
        <f t="shared" si="9"/>
        <v>0</v>
      </c>
      <c r="T150" s="77"/>
      <c r="U150" s="61">
        <f t="shared" si="10"/>
        <v>0</v>
      </c>
      <c r="V150" s="57">
        <v>43245</v>
      </c>
      <c r="W150" s="62">
        <v>0.98719999999999997</v>
      </c>
    </row>
    <row r="151" spans="1:23" s="34" customFormat="1" x14ac:dyDescent="0.15">
      <c r="A151" s="52" t="s">
        <v>85</v>
      </c>
      <c r="B151" s="53" t="s">
        <v>162</v>
      </c>
      <c r="C151" s="54" t="s">
        <v>83</v>
      </c>
      <c r="D151" s="55">
        <v>33</v>
      </c>
      <c r="E151" s="55">
        <v>40</v>
      </c>
      <c r="F151" s="54" t="s">
        <v>86</v>
      </c>
      <c r="G151" s="54" t="s">
        <v>87</v>
      </c>
      <c r="H151" s="73"/>
      <c r="I151" s="56">
        <v>2</v>
      </c>
      <c r="J151" s="56">
        <v>31</v>
      </c>
      <c r="K151" s="57">
        <v>43244</v>
      </c>
      <c r="L151" s="58"/>
      <c r="M151" s="58">
        <v>25.9</v>
      </c>
      <c r="N151" s="58">
        <v>2.31</v>
      </c>
      <c r="O151" s="58"/>
      <c r="P151" s="58">
        <v>8.93</v>
      </c>
      <c r="Q151" s="59">
        <f t="shared" si="11"/>
        <v>25.9</v>
      </c>
      <c r="R151" s="59">
        <f t="shared" si="8"/>
        <v>1.4325964132913942</v>
      </c>
      <c r="S151" s="60">
        <f t="shared" si="9"/>
        <v>0</v>
      </c>
      <c r="T151" s="77"/>
      <c r="U151" s="61">
        <f t="shared" si="10"/>
        <v>0</v>
      </c>
      <c r="V151" s="57">
        <v>43245</v>
      </c>
      <c r="W151" s="62">
        <v>2.2698</v>
      </c>
    </row>
    <row r="152" spans="1:23" s="34" customFormat="1" x14ac:dyDescent="0.15">
      <c r="A152" s="52" t="s">
        <v>58</v>
      </c>
      <c r="B152" s="53" t="s">
        <v>55</v>
      </c>
      <c r="C152" s="54" t="s">
        <v>62</v>
      </c>
      <c r="D152" s="55">
        <v>10</v>
      </c>
      <c r="E152" s="55" t="s">
        <v>64</v>
      </c>
      <c r="F152" s="54" t="s">
        <v>68</v>
      </c>
      <c r="G152" s="54" t="s">
        <v>71</v>
      </c>
      <c r="H152" s="73"/>
      <c r="I152" s="56">
        <v>2</v>
      </c>
      <c r="J152" s="56">
        <v>10</v>
      </c>
      <c r="K152" s="57">
        <v>43244</v>
      </c>
      <c r="L152" s="58">
        <v>11.23</v>
      </c>
      <c r="M152" s="58">
        <v>8.9</v>
      </c>
      <c r="N152" s="58">
        <v>1.06</v>
      </c>
      <c r="O152" s="58">
        <v>3.7</v>
      </c>
      <c r="P152" s="58">
        <v>11.9</v>
      </c>
      <c r="Q152" s="59">
        <f t="shared" si="11"/>
        <v>11.23</v>
      </c>
      <c r="R152" s="59">
        <f t="shared" si="8"/>
        <v>1.2611289999999999</v>
      </c>
      <c r="S152" s="60">
        <f t="shared" si="9"/>
        <v>0</v>
      </c>
      <c r="T152" s="77"/>
      <c r="U152" s="61">
        <f t="shared" si="10"/>
        <v>0</v>
      </c>
      <c r="V152" s="57">
        <v>43245</v>
      </c>
      <c r="W152" s="62">
        <v>1.115</v>
      </c>
    </row>
    <row r="153" spans="1:23" s="34" customFormat="1" x14ac:dyDescent="0.15">
      <c r="A153" s="52" t="s">
        <v>58</v>
      </c>
      <c r="B153" s="53" t="s">
        <v>201</v>
      </c>
      <c r="C153" s="54" t="s">
        <v>62</v>
      </c>
      <c r="D153" s="55">
        <v>10</v>
      </c>
      <c r="E153" s="55" t="s">
        <v>64</v>
      </c>
      <c r="F153" s="54" t="s">
        <v>68</v>
      </c>
      <c r="G153" s="54" t="s">
        <v>200</v>
      </c>
      <c r="H153" s="73"/>
      <c r="I153" s="56">
        <v>2</v>
      </c>
      <c r="J153" s="56">
        <v>10</v>
      </c>
      <c r="K153" s="57">
        <v>43244</v>
      </c>
      <c r="L153" s="58">
        <v>11.23</v>
      </c>
      <c r="M153" s="58">
        <v>8.9</v>
      </c>
      <c r="N153" s="58">
        <v>1.06</v>
      </c>
      <c r="O153" s="58">
        <v>3.7</v>
      </c>
      <c r="P153" s="58">
        <v>11.9</v>
      </c>
      <c r="Q153" s="59">
        <f t="shared" si="11"/>
        <v>11.23</v>
      </c>
      <c r="R153" s="59">
        <f t="shared" si="8"/>
        <v>1.2611289999999999</v>
      </c>
      <c r="S153" s="60">
        <f t="shared" si="9"/>
        <v>0</v>
      </c>
      <c r="T153" s="77"/>
      <c r="U153" s="61">
        <f t="shared" si="10"/>
        <v>0</v>
      </c>
      <c r="V153" s="57">
        <v>43245</v>
      </c>
      <c r="W153" s="62">
        <v>1.4950000000000001</v>
      </c>
    </row>
    <row r="154" spans="1:23" s="34" customFormat="1" x14ac:dyDescent="0.15">
      <c r="A154" s="52" t="s">
        <v>81</v>
      </c>
      <c r="B154" s="53" t="s">
        <v>82</v>
      </c>
      <c r="C154" s="54" t="s">
        <v>83</v>
      </c>
      <c r="D154" s="55">
        <v>15</v>
      </c>
      <c r="E154" s="55">
        <v>25</v>
      </c>
      <c r="F154" s="54" t="s">
        <v>84</v>
      </c>
      <c r="G154" s="54" t="s">
        <v>84</v>
      </c>
      <c r="H154" s="73"/>
      <c r="I154" s="56">
        <v>2</v>
      </c>
      <c r="J154" s="56">
        <v>15</v>
      </c>
      <c r="K154" s="57">
        <v>43244</v>
      </c>
      <c r="L154" s="58"/>
      <c r="M154" s="58">
        <v>13.55</v>
      </c>
      <c r="N154" s="58">
        <v>1.81</v>
      </c>
      <c r="O154" s="58">
        <v>3.36</v>
      </c>
      <c r="P154" s="58">
        <v>13.36</v>
      </c>
      <c r="Q154" s="59">
        <f t="shared" si="11"/>
        <v>13.55</v>
      </c>
      <c r="R154" s="59">
        <f t="shared" si="8"/>
        <v>1.2254735093476394</v>
      </c>
      <c r="S154" s="60">
        <f t="shared" si="9"/>
        <v>0</v>
      </c>
      <c r="T154" s="77"/>
      <c r="U154" s="61">
        <f t="shared" si="10"/>
        <v>0</v>
      </c>
      <c r="V154" s="57">
        <v>43245</v>
      </c>
      <c r="W154" s="62">
        <v>1.0435000000000001</v>
      </c>
    </row>
    <row r="155" spans="1:23" s="34" customFormat="1" x14ac:dyDescent="0.15">
      <c r="A155" s="52" t="s">
        <v>104</v>
      </c>
      <c r="B155" s="53" t="s">
        <v>105</v>
      </c>
      <c r="C155" s="54" t="s">
        <v>83</v>
      </c>
      <c r="D155" s="55">
        <v>24</v>
      </c>
      <c r="E155" s="55">
        <v>33</v>
      </c>
      <c r="F155" s="54" t="s">
        <v>68</v>
      </c>
      <c r="G155" s="54" t="s">
        <v>106</v>
      </c>
      <c r="H155" s="73"/>
      <c r="I155" s="56">
        <v>2</v>
      </c>
      <c r="J155" s="56">
        <v>24</v>
      </c>
      <c r="K155" s="57">
        <v>43244</v>
      </c>
      <c r="L155" s="58"/>
      <c r="M155" s="58">
        <v>22.65</v>
      </c>
      <c r="N155" s="58">
        <v>3.09</v>
      </c>
      <c r="O155" s="58"/>
      <c r="P155" s="58">
        <v>13.66</v>
      </c>
      <c r="Q155" s="59">
        <f t="shared" si="11"/>
        <v>22.65</v>
      </c>
      <c r="R155" s="59">
        <f t="shared" si="8"/>
        <v>1.1227577737818519</v>
      </c>
      <c r="S155" s="60">
        <f t="shared" si="9"/>
        <v>0</v>
      </c>
      <c r="T155" s="77"/>
      <c r="U155" s="61">
        <f t="shared" si="10"/>
        <v>0</v>
      </c>
      <c r="V155" s="57">
        <v>43245</v>
      </c>
      <c r="W155" s="62">
        <v>1.1398999999999999</v>
      </c>
    </row>
    <row r="156" spans="1:23" s="34" customFormat="1" x14ac:dyDescent="0.15">
      <c r="A156" s="52" t="s">
        <v>47</v>
      </c>
      <c r="B156" s="53" t="s">
        <v>56</v>
      </c>
      <c r="C156" s="54" t="s">
        <v>62</v>
      </c>
      <c r="D156" s="55">
        <v>10</v>
      </c>
      <c r="E156" s="55" t="s">
        <v>64</v>
      </c>
      <c r="F156" s="54" t="s">
        <v>68</v>
      </c>
      <c r="G156" s="54" t="s">
        <v>72</v>
      </c>
      <c r="H156" s="73"/>
      <c r="I156" s="56">
        <v>2</v>
      </c>
      <c r="J156" s="56">
        <v>10</v>
      </c>
      <c r="K156" s="57">
        <v>43244</v>
      </c>
      <c r="L156" s="58">
        <v>10.02</v>
      </c>
      <c r="M156" s="58">
        <v>9.98</v>
      </c>
      <c r="N156" s="58">
        <v>1.19</v>
      </c>
      <c r="O156" s="58">
        <v>3.01</v>
      </c>
      <c r="P156" s="58">
        <v>11.92</v>
      </c>
      <c r="Q156" s="59">
        <f t="shared" si="11"/>
        <v>10.02</v>
      </c>
      <c r="R156" s="59">
        <f t="shared" si="8"/>
        <v>1.0040039999999999</v>
      </c>
      <c r="S156" s="60">
        <f t="shared" si="9"/>
        <v>0</v>
      </c>
      <c r="T156" s="77"/>
      <c r="U156" s="61">
        <f t="shared" si="10"/>
        <v>0</v>
      </c>
      <c r="V156" s="57">
        <v>43245</v>
      </c>
      <c r="W156" s="62">
        <v>1.4724999999999999</v>
      </c>
    </row>
    <row r="157" spans="1:23" s="34" customFormat="1" x14ac:dyDescent="0.15">
      <c r="A157" s="52" t="s">
        <v>107</v>
      </c>
      <c r="B157" s="53" t="s">
        <v>108</v>
      </c>
      <c r="C157" s="54" t="s">
        <v>83</v>
      </c>
      <c r="D157" s="55">
        <v>23</v>
      </c>
      <c r="E157" s="55">
        <v>35</v>
      </c>
      <c r="F157" s="54" t="s">
        <v>109</v>
      </c>
      <c r="G157" s="54" t="s">
        <v>110</v>
      </c>
      <c r="H157" s="73"/>
      <c r="I157" s="56">
        <v>2</v>
      </c>
      <c r="J157" s="56">
        <v>23</v>
      </c>
      <c r="K157" s="57">
        <v>43244</v>
      </c>
      <c r="L157" s="58"/>
      <c r="M157" s="58">
        <v>29.23</v>
      </c>
      <c r="N157" s="58">
        <v>5</v>
      </c>
      <c r="O157" s="58"/>
      <c r="P157" s="58">
        <v>17.09</v>
      </c>
      <c r="Q157" s="59">
        <f t="shared" si="11"/>
        <v>29.23</v>
      </c>
      <c r="R157" s="59">
        <f t="shared" si="8"/>
        <v>0.61915308519066581</v>
      </c>
      <c r="S157" s="60">
        <f t="shared" si="9"/>
        <v>0</v>
      </c>
      <c r="T157" s="77"/>
      <c r="U157" s="61">
        <f t="shared" si="10"/>
        <v>0</v>
      </c>
      <c r="V157" s="57">
        <v>43245</v>
      </c>
      <c r="W157" s="62">
        <v>1.5398000000000001</v>
      </c>
    </row>
    <row r="158" spans="1:23" s="34" customFormat="1" x14ac:dyDescent="0.15">
      <c r="A158" s="52" t="s">
        <v>58</v>
      </c>
      <c r="B158" s="53" t="s">
        <v>201</v>
      </c>
      <c r="C158" s="54" t="s">
        <v>62</v>
      </c>
      <c r="D158" s="55">
        <v>10</v>
      </c>
      <c r="E158" s="55" t="s">
        <v>64</v>
      </c>
      <c r="F158" s="54" t="s">
        <v>68</v>
      </c>
      <c r="G158" s="54" t="s">
        <v>200</v>
      </c>
      <c r="H158" s="73"/>
      <c r="I158" s="56">
        <v>2</v>
      </c>
      <c r="J158" s="56">
        <v>10</v>
      </c>
      <c r="K158" s="57">
        <v>43247</v>
      </c>
      <c r="L158" s="58">
        <v>11.36</v>
      </c>
      <c r="M158" s="58">
        <v>8.8000000000000007</v>
      </c>
      <c r="N158" s="58">
        <v>1.05</v>
      </c>
      <c r="O158" s="58">
        <v>3.74</v>
      </c>
      <c r="P158" s="58">
        <v>11.89</v>
      </c>
      <c r="Q158" s="59">
        <f t="shared" si="11"/>
        <v>11.36</v>
      </c>
      <c r="R158" s="59">
        <f t="shared" si="8"/>
        <v>1.2904959999999999</v>
      </c>
      <c r="S158" s="60">
        <f t="shared" si="9"/>
        <v>0</v>
      </c>
      <c r="T158" s="77"/>
      <c r="U158" s="61">
        <f t="shared" si="10"/>
        <v>0</v>
      </c>
      <c r="V158" s="57">
        <v>43248</v>
      </c>
      <c r="W158" s="62">
        <v>1.512</v>
      </c>
    </row>
    <row r="159" spans="1:23" s="34" customFormat="1" x14ac:dyDescent="0.15">
      <c r="A159" s="52" t="s">
        <v>133</v>
      </c>
      <c r="B159" s="53" t="s">
        <v>134</v>
      </c>
      <c r="C159" s="54" t="s">
        <v>83</v>
      </c>
      <c r="D159" s="55">
        <v>24</v>
      </c>
      <c r="E159" s="55">
        <v>29</v>
      </c>
      <c r="F159" s="54" t="s">
        <v>135</v>
      </c>
      <c r="G159" s="54" t="s">
        <v>140</v>
      </c>
      <c r="H159" s="73"/>
      <c r="I159" s="56">
        <v>2</v>
      </c>
      <c r="J159" s="56">
        <v>24</v>
      </c>
      <c r="K159" s="57">
        <v>43248</v>
      </c>
      <c r="L159" s="58"/>
      <c r="M159" s="58">
        <v>17.52</v>
      </c>
      <c r="N159" s="58">
        <v>2.2000000000000002</v>
      </c>
      <c r="O159" s="58">
        <v>1.87</v>
      </c>
      <c r="P159" s="58">
        <v>12.53</v>
      </c>
      <c r="Q159" s="59">
        <f t="shared" si="11"/>
        <v>17.52</v>
      </c>
      <c r="R159" s="59">
        <f t="shared" si="8"/>
        <v>1.8765246762994932</v>
      </c>
      <c r="S159" s="60">
        <f t="shared" si="9"/>
        <v>0</v>
      </c>
      <c r="T159" s="77"/>
      <c r="U159" s="61">
        <f t="shared" si="10"/>
        <v>0</v>
      </c>
      <c r="V159" s="57">
        <v>43249</v>
      </c>
      <c r="W159" s="62">
        <v>1.8565</v>
      </c>
    </row>
    <row r="160" spans="1:23" s="34" customFormat="1" x14ac:dyDescent="0.15">
      <c r="A160" s="52" t="s">
        <v>129</v>
      </c>
      <c r="B160" s="53" t="s">
        <v>130</v>
      </c>
      <c r="C160" s="54" t="s">
        <v>83</v>
      </c>
      <c r="D160" s="55">
        <v>13</v>
      </c>
      <c r="E160" s="55" t="s">
        <v>131</v>
      </c>
      <c r="F160" s="54"/>
      <c r="G160" s="54" t="s">
        <v>132</v>
      </c>
      <c r="H160" s="73"/>
      <c r="I160" s="56">
        <v>2</v>
      </c>
      <c r="J160" s="56">
        <v>13</v>
      </c>
      <c r="K160" s="57">
        <v>43248</v>
      </c>
      <c r="L160" s="58"/>
      <c r="M160" s="58">
        <v>9.7100000000000009</v>
      </c>
      <c r="N160" s="58">
        <v>1.1399999999999999</v>
      </c>
      <c r="O160" s="58">
        <v>3.15</v>
      </c>
      <c r="P160" s="58">
        <v>11.76</v>
      </c>
      <c r="Q160" s="59">
        <f t="shared" si="11"/>
        <v>9.7100000000000009</v>
      </c>
      <c r="R160" s="59">
        <f t="shared" si="8"/>
        <v>1.7924549314253408</v>
      </c>
      <c r="S160" s="60">
        <f t="shared" si="9"/>
        <v>0</v>
      </c>
      <c r="T160" s="77"/>
      <c r="U160" s="61">
        <f t="shared" si="10"/>
        <v>0</v>
      </c>
      <c r="V160" s="57">
        <v>43249</v>
      </c>
      <c r="W160" s="62">
        <v>1.5575000000000001</v>
      </c>
    </row>
    <row r="161" spans="1:23" s="34" customFormat="1" x14ac:dyDescent="0.15">
      <c r="A161" s="52" t="s">
        <v>141</v>
      </c>
      <c r="B161" s="53" t="s">
        <v>142</v>
      </c>
      <c r="C161" s="54" t="s">
        <v>83</v>
      </c>
      <c r="D161" s="55">
        <v>33</v>
      </c>
      <c r="E161" s="55">
        <v>40</v>
      </c>
      <c r="F161" s="54" t="s">
        <v>68</v>
      </c>
      <c r="G161" s="54" t="s">
        <v>141</v>
      </c>
      <c r="H161" s="73"/>
      <c r="I161" s="56">
        <v>2</v>
      </c>
      <c r="J161" s="56">
        <v>31</v>
      </c>
      <c r="K161" s="57">
        <v>43248</v>
      </c>
      <c r="L161" s="58"/>
      <c r="M161" s="58">
        <v>24.74</v>
      </c>
      <c r="N161" s="58">
        <v>1.91</v>
      </c>
      <c r="O161" s="58"/>
      <c r="P161" s="58">
        <v>7.71</v>
      </c>
      <c r="Q161" s="59">
        <f t="shared" si="11"/>
        <v>24.74</v>
      </c>
      <c r="R161" s="59">
        <f t="shared" si="8"/>
        <v>1.5700880098864896</v>
      </c>
      <c r="S161" s="60">
        <f t="shared" si="9"/>
        <v>0</v>
      </c>
      <c r="T161" s="77"/>
      <c r="U161" s="61">
        <f t="shared" si="10"/>
        <v>0</v>
      </c>
      <c r="V161" s="57">
        <v>43249</v>
      </c>
      <c r="W161" s="62">
        <v>0.97719999999999996</v>
      </c>
    </row>
    <row r="162" spans="1:23" s="34" customFormat="1" x14ac:dyDescent="0.15">
      <c r="A162" s="52" t="s">
        <v>85</v>
      </c>
      <c r="B162" s="53" t="s">
        <v>162</v>
      </c>
      <c r="C162" s="54" t="s">
        <v>83</v>
      </c>
      <c r="D162" s="55">
        <v>33</v>
      </c>
      <c r="E162" s="55">
        <v>40</v>
      </c>
      <c r="F162" s="54" t="s">
        <v>86</v>
      </c>
      <c r="G162" s="54" t="s">
        <v>87</v>
      </c>
      <c r="H162" s="73"/>
      <c r="I162" s="56">
        <v>2</v>
      </c>
      <c r="J162" s="56">
        <v>31</v>
      </c>
      <c r="K162" s="57">
        <v>43248</v>
      </c>
      <c r="L162" s="58"/>
      <c r="M162" s="58">
        <v>25.44</v>
      </c>
      <c r="N162" s="58">
        <v>2.27</v>
      </c>
      <c r="O162" s="58"/>
      <c r="P162" s="58">
        <v>8.94</v>
      </c>
      <c r="Q162" s="59">
        <f t="shared" si="11"/>
        <v>25.44</v>
      </c>
      <c r="R162" s="59">
        <f t="shared" si="8"/>
        <v>1.4848725327320913</v>
      </c>
      <c r="S162" s="60">
        <f t="shared" si="9"/>
        <v>0</v>
      </c>
      <c r="T162" s="77"/>
      <c r="U162" s="61">
        <f t="shared" si="10"/>
        <v>0</v>
      </c>
      <c r="V162" s="57">
        <v>43249</v>
      </c>
      <c r="W162" s="62">
        <v>2.2382</v>
      </c>
    </row>
    <row r="163" spans="1:23" s="34" customFormat="1" x14ac:dyDescent="0.15">
      <c r="A163" s="52" t="s">
        <v>58</v>
      </c>
      <c r="B163" s="53" t="s">
        <v>55</v>
      </c>
      <c r="C163" s="54" t="s">
        <v>62</v>
      </c>
      <c r="D163" s="55">
        <v>10</v>
      </c>
      <c r="E163" s="55" t="s">
        <v>64</v>
      </c>
      <c r="F163" s="54" t="s">
        <v>68</v>
      </c>
      <c r="G163" s="54" t="s">
        <v>71</v>
      </c>
      <c r="H163" s="73"/>
      <c r="I163" s="56">
        <v>2</v>
      </c>
      <c r="J163" s="56">
        <v>10</v>
      </c>
      <c r="K163" s="57">
        <v>43248</v>
      </c>
      <c r="L163" s="58">
        <v>11.34</v>
      </c>
      <c r="M163" s="58">
        <v>8.82</v>
      </c>
      <c r="N163" s="58">
        <v>1.05</v>
      </c>
      <c r="O163" s="58">
        <v>3.74</v>
      </c>
      <c r="P163" s="58">
        <v>11.89</v>
      </c>
      <c r="Q163" s="59">
        <f t="shared" si="11"/>
        <v>11.34</v>
      </c>
      <c r="R163" s="59">
        <f t="shared" si="8"/>
        <v>1.2859559999999999</v>
      </c>
      <c r="S163" s="60">
        <f t="shared" si="9"/>
        <v>0</v>
      </c>
      <c r="T163" s="77"/>
      <c r="U163" s="61">
        <f t="shared" si="10"/>
        <v>0</v>
      </c>
      <c r="V163" s="57">
        <v>43249</v>
      </c>
      <c r="W163" s="62">
        <v>1.1140000000000001</v>
      </c>
    </row>
    <row r="164" spans="1:23" s="34" customFormat="1" x14ac:dyDescent="0.15">
      <c r="A164" s="52" t="s">
        <v>58</v>
      </c>
      <c r="B164" s="53" t="s">
        <v>201</v>
      </c>
      <c r="C164" s="54" t="s">
        <v>62</v>
      </c>
      <c r="D164" s="55">
        <v>10</v>
      </c>
      <c r="E164" s="55" t="s">
        <v>64</v>
      </c>
      <c r="F164" s="54" t="s">
        <v>68</v>
      </c>
      <c r="G164" s="54" t="s">
        <v>200</v>
      </c>
      <c r="H164" s="73"/>
      <c r="I164" s="56">
        <v>2</v>
      </c>
      <c r="J164" s="56">
        <v>10</v>
      </c>
      <c r="K164" s="57">
        <v>43248</v>
      </c>
      <c r="L164" s="58">
        <v>11.34</v>
      </c>
      <c r="M164" s="58">
        <v>8.82</v>
      </c>
      <c r="N164" s="58">
        <v>1.05</v>
      </c>
      <c r="O164" s="58">
        <v>3.74</v>
      </c>
      <c r="P164" s="58">
        <v>11.89</v>
      </c>
      <c r="Q164" s="59">
        <f t="shared" si="11"/>
        <v>11.34</v>
      </c>
      <c r="R164" s="59">
        <f t="shared" si="8"/>
        <v>1.2859559999999999</v>
      </c>
      <c r="S164" s="60">
        <f t="shared" si="9"/>
        <v>0</v>
      </c>
      <c r="T164" s="77"/>
      <c r="U164" s="61">
        <f t="shared" si="10"/>
        <v>0</v>
      </c>
      <c r="V164" s="57">
        <v>43249</v>
      </c>
      <c r="W164" s="62">
        <v>1.4850000000000001</v>
      </c>
    </row>
    <row r="165" spans="1:23" s="34" customFormat="1" x14ac:dyDescent="0.15">
      <c r="A165" s="52" t="s">
        <v>207</v>
      </c>
      <c r="B165" s="53" t="s">
        <v>53</v>
      </c>
      <c r="C165" s="54" t="s">
        <v>62</v>
      </c>
      <c r="D165" s="55">
        <v>10</v>
      </c>
      <c r="E165" s="55" t="s">
        <v>64</v>
      </c>
      <c r="F165" s="54" t="s">
        <v>208</v>
      </c>
      <c r="G165" s="54" t="s">
        <v>208</v>
      </c>
      <c r="H165" s="73"/>
      <c r="I165" s="56">
        <v>2</v>
      </c>
      <c r="J165" s="56">
        <v>10</v>
      </c>
      <c r="K165" s="57">
        <v>43248</v>
      </c>
      <c r="L165" s="58">
        <v>11.32</v>
      </c>
      <c r="M165" s="58">
        <v>8.83</v>
      </c>
      <c r="N165" s="58">
        <v>1.03</v>
      </c>
      <c r="O165" s="58">
        <v>3.23</v>
      </c>
      <c r="P165" s="58">
        <v>11.72</v>
      </c>
      <c r="Q165" s="59">
        <f t="shared" si="11"/>
        <v>11.32</v>
      </c>
      <c r="R165" s="59">
        <f t="shared" si="8"/>
        <v>1.2814240000000003</v>
      </c>
      <c r="S165" s="60">
        <f t="shared" si="9"/>
        <v>0</v>
      </c>
      <c r="T165" s="77"/>
      <c r="U165" s="61">
        <f t="shared" si="10"/>
        <v>0</v>
      </c>
      <c r="V165" s="57">
        <v>43249</v>
      </c>
      <c r="W165" s="62">
        <v>1.1619999999999999</v>
      </c>
    </row>
    <row r="166" spans="1:23" s="34" customFormat="1" x14ac:dyDescent="0.15">
      <c r="A166" s="52" t="s">
        <v>81</v>
      </c>
      <c r="B166" s="53" t="s">
        <v>82</v>
      </c>
      <c r="C166" s="54" t="s">
        <v>83</v>
      </c>
      <c r="D166" s="55">
        <v>15</v>
      </c>
      <c r="E166" s="55">
        <v>25</v>
      </c>
      <c r="F166" s="54" t="s">
        <v>84</v>
      </c>
      <c r="G166" s="54" t="s">
        <v>84</v>
      </c>
      <c r="H166" s="73"/>
      <c r="I166" s="56">
        <v>2</v>
      </c>
      <c r="J166" s="56">
        <v>15</v>
      </c>
      <c r="K166" s="57">
        <v>43248</v>
      </c>
      <c r="L166" s="58"/>
      <c r="M166" s="58">
        <v>13.51</v>
      </c>
      <c r="N166" s="58">
        <v>1.81</v>
      </c>
      <c r="O166" s="58">
        <v>3.37</v>
      </c>
      <c r="P166" s="58">
        <v>13.4</v>
      </c>
      <c r="Q166" s="59">
        <f t="shared" si="11"/>
        <v>13.51</v>
      </c>
      <c r="R166" s="59">
        <f t="shared" si="8"/>
        <v>1.2327409419565301</v>
      </c>
      <c r="S166" s="60">
        <f t="shared" si="9"/>
        <v>0</v>
      </c>
      <c r="T166" s="77"/>
      <c r="U166" s="61">
        <f t="shared" si="10"/>
        <v>0</v>
      </c>
      <c r="V166" s="57">
        <v>43249</v>
      </c>
      <c r="W166" s="62">
        <v>1.0409999999999999</v>
      </c>
    </row>
    <row r="167" spans="1:23" s="34" customFormat="1" x14ac:dyDescent="0.15">
      <c r="A167" s="52" t="s">
        <v>104</v>
      </c>
      <c r="B167" s="53" t="s">
        <v>105</v>
      </c>
      <c r="C167" s="54" t="s">
        <v>83</v>
      </c>
      <c r="D167" s="55">
        <v>24</v>
      </c>
      <c r="E167" s="55">
        <v>33</v>
      </c>
      <c r="F167" s="54" t="s">
        <v>68</v>
      </c>
      <c r="G167" s="54" t="s">
        <v>106</v>
      </c>
      <c r="H167" s="73"/>
      <c r="I167" s="56">
        <v>2</v>
      </c>
      <c r="J167" s="56">
        <v>24</v>
      </c>
      <c r="K167" s="57">
        <v>43248</v>
      </c>
      <c r="L167" s="58"/>
      <c r="M167" s="58">
        <v>22.96</v>
      </c>
      <c r="N167" s="58">
        <v>3.14</v>
      </c>
      <c r="O167" s="58"/>
      <c r="P167" s="58">
        <v>13.66</v>
      </c>
      <c r="Q167" s="59">
        <f t="shared" si="11"/>
        <v>22.96</v>
      </c>
      <c r="R167" s="59">
        <f t="shared" si="8"/>
        <v>1.0926440772620769</v>
      </c>
      <c r="S167" s="60">
        <f t="shared" si="9"/>
        <v>0</v>
      </c>
      <c r="T167" s="77"/>
      <c r="U167" s="61">
        <f t="shared" si="10"/>
        <v>0</v>
      </c>
      <c r="V167" s="57">
        <v>43249</v>
      </c>
      <c r="W167" s="62">
        <v>1.1268</v>
      </c>
    </row>
    <row r="168" spans="1:23" s="34" customFormat="1" x14ac:dyDescent="0.15">
      <c r="A168" s="52" t="s">
        <v>47</v>
      </c>
      <c r="B168" s="53" t="s">
        <v>56</v>
      </c>
      <c r="C168" s="54" t="s">
        <v>62</v>
      </c>
      <c r="D168" s="55">
        <v>10</v>
      </c>
      <c r="E168" s="55" t="s">
        <v>64</v>
      </c>
      <c r="F168" s="54" t="s">
        <v>68</v>
      </c>
      <c r="G168" s="54" t="s">
        <v>72</v>
      </c>
      <c r="H168" s="73"/>
      <c r="I168" s="56">
        <v>2</v>
      </c>
      <c r="J168" s="56">
        <v>10</v>
      </c>
      <c r="K168" s="57">
        <v>43248</v>
      </c>
      <c r="L168" s="58">
        <v>10.11</v>
      </c>
      <c r="M168" s="58">
        <v>9.9</v>
      </c>
      <c r="N168" s="58">
        <v>1.18</v>
      </c>
      <c r="O168" s="58">
        <v>3.04</v>
      </c>
      <c r="P168" s="58">
        <v>11.92</v>
      </c>
      <c r="Q168" s="59">
        <f t="shared" si="11"/>
        <v>10.11</v>
      </c>
      <c r="R168" s="59">
        <f t="shared" si="8"/>
        <v>1.0221209999999998</v>
      </c>
      <c r="S168" s="60">
        <f t="shared" si="9"/>
        <v>0</v>
      </c>
      <c r="T168" s="77"/>
      <c r="U168" s="61">
        <f t="shared" si="10"/>
        <v>0</v>
      </c>
      <c r="V168" s="57">
        <v>43249</v>
      </c>
      <c r="W168" s="62">
        <v>1.472</v>
      </c>
    </row>
    <row r="169" spans="1:23" s="34" customFormat="1" x14ac:dyDescent="0.15">
      <c r="A169" s="52" t="s">
        <v>107</v>
      </c>
      <c r="B169" s="53" t="s">
        <v>108</v>
      </c>
      <c r="C169" s="54" t="s">
        <v>83</v>
      </c>
      <c r="D169" s="55">
        <v>23</v>
      </c>
      <c r="E169" s="55">
        <v>35</v>
      </c>
      <c r="F169" s="54" t="s">
        <v>109</v>
      </c>
      <c r="G169" s="54" t="s">
        <v>110</v>
      </c>
      <c r="H169" s="73"/>
      <c r="I169" s="56">
        <v>2</v>
      </c>
      <c r="J169" s="56">
        <v>23</v>
      </c>
      <c r="K169" s="57">
        <v>43248</v>
      </c>
      <c r="L169" s="58"/>
      <c r="M169" s="58">
        <v>30.01</v>
      </c>
      <c r="N169" s="58">
        <v>5.13</v>
      </c>
      <c r="O169" s="58"/>
      <c r="P169" s="58">
        <v>17.09</v>
      </c>
      <c r="Q169" s="59">
        <f t="shared" si="11"/>
        <v>30.01</v>
      </c>
      <c r="R169" s="59">
        <f t="shared" si="8"/>
        <v>0.58738612176480987</v>
      </c>
      <c r="S169" s="60">
        <f t="shared" si="9"/>
        <v>0</v>
      </c>
      <c r="T169" s="77"/>
      <c r="U169" s="61">
        <f t="shared" si="10"/>
        <v>0</v>
      </c>
      <c r="V169" s="57">
        <v>43249</v>
      </c>
      <c r="W169" s="62">
        <v>1.5733999999999999</v>
      </c>
    </row>
    <row r="170" spans="1:23" s="34" customFormat="1" x14ac:dyDescent="0.15">
      <c r="A170" s="52" t="s">
        <v>133</v>
      </c>
      <c r="B170" s="53" t="s">
        <v>134</v>
      </c>
      <c r="C170" s="54" t="s">
        <v>83</v>
      </c>
      <c r="D170" s="55">
        <v>24</v>
      </c>
      <c r="E170" s="55">
        <v>29</v>
      </c>
      <c r="F170" s="54" t="s">
        <v>135</v>
      </c>
      <c r="G170" s="54" t="s">
        <v>140</v>
      </c>
      <c r="H170" s="73"/>
      <c r="I170" s="56">
        <v>2</v>
      </c>
      <c r="J170" s="56">
        <v>24</v>
      </c>
      <c r="K170" s="57">
        <v>43249</v>
      </c>
      <c r="L170" s="58"/>
      <c r="M170" s="58">
        <v>17.329999999999998</v>
      </c>
      <c r="N170" s="58">
        <v>2.17</v>
      </c>
      <c r="O170" s="58">
        <v>1.89</v>
      </c>
      <c r="P170" s="58">
        <v>12.53</v>
      </c>
      <c r="Q170" s="59">
        <f t="shared" si="11"/>
        <v>17.329999999999998</v>
      </c>
      <c r="R170" s="59">
        <f t="shared" si="8"/>
        <v>1.9178973452105346</v>
      </c>
      <c r="S170" s="60">
        <f t="shared" si="9"/>
        <v>0</v>
      </c>
      <c r="T170" s="77"/>
      <c r="U170" s="61">
        <f t="shared" si="10"/>
        <v>0</v>
      </c>
      <c r="V170" s="57">
        <v>43250</v>
      </c>
      <c r="W170" s="62">
        <v>1.8227</v>
      </c>
    </row>
    <row r="171" spans="1:23" s="34" customFormat="1" x14ac:dyDescent="0.15">
      <c r="A171" s="52" t="s">
        <v>129</v>
      </c>
      <c r="B171" s="53" t="s">
        <v>130</v>
      </c>
      <c r="C171" s="54" t="s">
        <v>83</v>
      </c>
      <c r="D171" s="55">
        <v>13</v>
      </c>
      <c r="E171" s="55" t="s">
        <v>131</v>
      </c>
      <c r="F171" s="54"/>
      <c r="G171" s="54" t="s">
        <v>132</v>
      </c>
      <c r="H171" s="73"/>
      <c r="I171" s="56">
        <v>2</v>
      </c>
      <c r="J171" s="56">
        <v>13</v>
      </c>
      <c r="K171" s="57">
        <v>43249</v>
      </c>
      <c r="L171" s="58"/>
      <c r="M171" s="58">
        <v>9.69</v>
      </c>
      <c r="N171" s="58">
        <v>1.1399999999999999</v>
      </c>
      <c r="O171" s="58">
        <v>3.16</v>
      </c>
      <c r="P171" s="58">
        <v>11.76</v>
      </c>
      <c r="Q171" s="59">
        <f t="shared" si="11"/>
        <v>9.69</v>
      </c>
      <c r="R171" s="59">
        <f t="shared" si="8"/>
        <v>1.7998617620966155</v>
      </c>
      <c r="S171" s="60">
        <f t="shared" si="9"/>
        <v>0</v>
      </c>
      <c r="T171" s="77"/>
      <c r="U171" s="61">
        <f t="shared" si="10"/>
        <v>0</v>
      </c>
      <c r="V171" s="57">
        <v>43250</v>
      </c>
      <c r="W171" s="62">
        <v>1.5285</v>
      </c>
    </row>
    <row r="172" spans="1:23" s="34" customFormat="1" x14ac:dyDescent="0.15">
      <c r="A172" s="52" t="s">
        <v>141</v>
      </c>
      <c r="B172" s="53" t="s">
        <v>142</v>
      </c>
      <c r="C172" s="54" t="s">
        <v>83</v>
      </c>
      <c r="D172" s="55">
        <v>33</v>
      </c>
      <c r="E172" s="55">
        <v>40</v>
      </c>
      <c r="F172" s="54" t="s">
        <v>68</v>
      </c>
      <c r="G172" s="54" t="s">
        <v>141</v>
      </c>
      <c r="H172" s="73"/>
      <c r="I172" s="56">
        <v>2</v>
      </c>
      <c r="J172" s="56">
        <v>31</v>
      </c>
      <c r="K172" s="57">
        <v>43249</v>
      </c>
      <c r="L172" s="58"/>
      <c r="M172" s="58">
        <v>24.43</v>
      </c>
      <c r="N172" s="58">
        <v>1.88</v>
      </c>
      <c r="O172" s="58"/>
      <c r="P172" s="58">
        <v>7.71</v>
      </c>
      <c r="Q172" s="59">
        <f t="shared" si="11"/>
        <v>24.43</v>
      </c>
      <c r="R172" s="59">
        <f t="shared" si="8"/>
        <v>1.61018751060822</v>
      </c>
      <c r="S172" s="60">
        <f t="shared" si="9"/>
        <v>0</v>
      </c>
      <c r="T172" s="77"/>
      <c r="U172" s="61">
        <f t="shared" si="10"/>
        <v>0</v>
      </c>
      <c r="V172" s="57">
        <v>43250</v>
      </c>
      <c r="W172" s="62">
        <v>0.95479999999999998</v>
      </c>
    </row>
    <row r="173" spans="1:23" s="34" customFormat="1" x14ac:dyDescent="0.15">
      <c r="A173" s="52" t="s">
        <v>85</v>
      </c>
      <c r="B173" s="53" t="s">
        <v>162</v>
      </c>
      <c r="C173" s="54" t="s">
        <v>83</v>
      </c>
      <c r="D173" s="55">
        <v>33</v>
      </c>
      <c r="E173" s="55">
        <v>40</v>
      </c>
      <c r="F173" s="54" t="s">
        <v>86</v>
      </c>
      <c r="G173" s="54" t="s">
        <v>87</v>
      </c>
      <c r="H173" s="73"/>
      <c r="I173" s="56">
        <v>2</v>
      </c>
      <c r="J173" s="56">
        <v>31</v>
      </c>
      <c r="K173" s="57">
        <v>43249</v>
      </c>
      <c r="L173" s="58"/>
      <c r="M173" s="58">
        <v>25.2</v>
      </c>
      <c r="N173" s="58">
        <v>2.25</v>
      </c>
      <c r="O173" s="58"/>
      <c r="P173" s="58">
        <v>8.94</v>
      </c>
      <c r="Q173" s="59">
        <f t="shared" si="11"/>
        <v>25.2</v>
      </c>
      <c r="R173" s="59">
        <f t="shared" si="8"/>
        <v>1.5132905013857396</v>
      </c>
      <c r="S173" s="60">
        <f t="shared" si="9"/>
        <v>0</v>
      </c>
      <c r="T173" s="77"/>
      <c r="U173" s="61">
        <f t="shared" si="10"/>
        <v>0</v>
      </c>
      <c r="V173" s="57">
        <v>43250</v>
      </c>
      <c r="W173" s="62">
        <v>2.1738</v>
      </c>
    </row>
    <row r="174" spans="1:23" s="34" customFormat="1" x14ac:dyDescent="0.15">
      <c r="A174" s="52" t="s">
        <v>207</v>
      </c>
      <c r="B174" s="53" t="s">
        <v>53</v>
      </c>
      <c r="C174" s="54" t="s">
        <v>62</v>
      </c>
      <c r="D174" s="55">
        <v>10</v>
      </c>
      <c r="E174" s="55" t="s">
        <v>64</v>
      </c>
      <c r="F174" s="54" t="s">
        <v>208</v>
      </c>
      <c r="G174" s="54" t="s">
        <v>208</v>
      </c>
      <c r="H174" s="73"/>
      <c r="I174" s="56">
        <v>2</v>
      </c>
      <c r="J174" s="56">
        <v>10</v>
      </c>
      <c r="K174" s="57">
        <v>43249</v>
      </c>
      <c r="L174" s="58">
        <v>11.43</v>
      </c>
      <c r="M174" s="58">
        <v>8.75</v>
      </c>
      <c r="N174" s="58">
        <v>1.03</v>
      </c>
      <c r="O174" s="58">
        <v>3.26</v>
      </c>
      <c r="P174" s="58">
        <v>11.72</v>
      </c>
      <c r="Q174" s="59">
        <f t="shared" si="11"/>
        <v>11.43</v>
      </c>
      <c r="R174" s="59">
        <f t="shared" si="8"/>
        <v>1.306449</v>
      </c>
      <c r="S174" s="60">
        <f t="shared" si="9"/>
        <v>0</v>
      </c>
      <c r="T174" s="77"/>
      <c r="U174" s="61">
        <f t="shared" si="10"/>
        <v>0</v>
      </c>
      <c r="V174" s="57">
        <v>43250</v>
      </c>
      <c r="W174" s="62">
        <v>1.1439999999999999</v>
      </c>
    </row>
    <row r="175" spans="1:23" s="34" customFormat="1" x14ac:dyDescent="0.15">
      <c r="A175" s="52" t="s">
        <v>58</v>
      </c>
      <c r="B175" s="53" t="s">
        <v>55</v>
      </c>
      <c r="C175" s="54" t="s">
        <v>62</v>
      </c>
      <c r="D175" s="55">
        <v>10</v>
      </c>
      <c r="E175" s="55" t="s">
        <v>64</v>
      </c>
      <c r="F175" s="54" t="s">
        <v>68</v>
      </c>
      <c r="G175" s="54" t="s">
        <v>71</v>
      </c>
      <c r="H175" s="73"/>
      <c r="I175" s="56">
        <v>2</v>
      </c>
      <c r="J175" s="56">
        <v>10</v>
      </c>
      <c r="K175" s="57">
        <v>43249</v>
      </c>
      <c r="L175" s="58">
        <v>11.37</v>
      </c>
      <c r="M175" s="58">
        <v>8.8000000000000007</v>
      </c>
      <c r="N175" s="58">
        <v>1.05</v>
      </c>
      <c r="O175" s="58">
        <v>3.75</v>
      </c>
      <c r="P175" s="58">
        <v>11.89</v>
      </c>
      <c r="Q175" s="59">
        <f t="shared" si="11"/>
        <v>11.37</v>
      </c>
      <c r="R175" s="59">
        <f t="shared" si="8"/>
        <v>1.2927690000000001</v>
      </c>
      <c r="S175" s="60">
        <f t="shared" si="9"/>
        <v>0</v>
      </c>
      <c r="T175" s="77"/>
      <c r="U175" s="61">
        <f t="shared" si="10"/>
        <v>0</v>
      </c>
      <c r="V175" s="57">
        <v>43250</v>
      </c>
      <c r="W175" s="62">
        <v>1.0960000000000001</v>
      </c>
    </row>
    <row r="176" spans="1:23" s="34" customFormat="1" x14ac:dyDescent="0.15">
      <c r="A176" s="52" t="s">
        <v>58</v>
      </c>
      <c r="B176" s="53" t="s">
        <v>201</v>
      </c>
      <c r="C176" s="54" t="s">
        <v>62</v>
      </c>
      <c r="D176" s="55">
        <v>10</v>
      </c>
      <c r="E176" s="55" t="s">
        <v>64</v>
      </c>
      <c r="F176" s="54" t="s">
        <v>68</v>
      </c>
      <c r="G176" s="54" t="s">
        <v>200</v>
      </c>
      <c r="H176" s="73"/>
      <c r="I176" s="56">
        <v>2</v>
      </c>
      <c r="J176" s="56">
        <v>10</v>
      </c>
      <c r="K176" s="57">
        <v>43249</v>
      </c>
      <c r="L176" s="58">
        <v>11.37</v>
      </c>
      <c r="M176" s="58">
        <v>8.8000000000000007</v>
      </c>
      <c r="N176" s="58">
        <v>1.05</v>
      </c>
      <c r="O176" s="58">
        <v>3.75</v>
      </c>
      <c r="P176" s="58">
        <v>11.89</v>
      </c>
      <c r="Q176" s="59">
        <f t="shared" si="11"/>
        <v>11.37</v>
      </c>
      <c r="R176" s="59">
        <f t="shared" si="8"/>
        <v>1.2927690000000001</v>
      </c>
      <c r="S176" s="60">
        <f t="shared" si="9"/>
        <v>0</v>
      </c>
      <c r="T176" s="77"/>
      <c r="U176" s="61">
        <f t="shared" si="10"/>
        <v>0</v>
      </c>
      <c r="V176" s="57">
        <v>43250</v>
      </c>
      <c r="W176" s="62">
        <v>1.4730000000000001</v>
      </c>
    </row>
    <row r="177" spans="1:23" x14ac:dyDescent="0.15">
      <c r="A177" s="52" t="s">
        <v>81</v>
      </c>
      <c r="B177" s="53" t="s">
        <v>82</v>
      </c>
      <c r="C177" s="54" t="s">
        <v>83</v>
      </c>
      <c r="D177" s="55">
        <v>15</v>
      </c>
      <c r="E177" s="55">
        <v>25</v>
      </c>
      <c r="F177" s="54" t="s">
        <v>84</v>
      </c>
      <c r="G177" s="54" t="s">
        <v>84</v>
      </c>
      <c r="H177" s="73"/>
      <c r="I177" s="56">
        <v>2</v>
      </c>
      <c r="J177" s="56">
        <v>15</v>
      </c>
      <c r="K177" s="57">
        <v>43249</v>
      </c>
      <c r="L177" s="58"/>
      <c r="M177" s="58">
        <v>13.47</v>
      </c>
      <c r="N177" s="58">
        <v>1.8</v>
      </c>
      <c r="O177" s="58">
        <v>3.38</v>
      </c>
      <c r="P177" s="58">
        <v>13.36</v>
      </c>
      <c r="Q177" s="59">
        <f t="shared" si="11"/>
        <v>13.47</v>
      </c>
      <c r="R177" s="59">
        <f t="shared" si="8"/>
        <v>1.2400732139225499</v>
      </c>
      <c r="S177" s="60">
        <f t="shared" si="9"/>
        <v>0</v>
      </c>
      <c r="T177" s="77"/>
      <c r="U177" s="61">
        <f t="shared" si="10"/>
        <v>0</v>
      </c>
      <c r="V177" s="57">
        <v>43250</v>
      </c>
      <c r="W177" s="62">
        <v>1.0181</v>
      </c>
    </row>
    <row r="178" spans="1:23" x14ac:dyDescent="0.15">
      <c r="A178" s="52" t="s">
        <v>104</v>
      </c>
      <c r="B178" s="53" t="s">
        <v>105</v>
      </c>
      <c r="C178" s="54" t="s">
        <v>83</v>
      </c>
      <c r="D178" s="55">
        <v>24</v>
      </c>
      <c r="E178" s="55">
        <v>33</v>
      </c>
      <c r="F178" s="54" t="s">
        <v>68</v>
      </c>
      <c r="G178" s="54" t="s">
        <v>106</v>
      </c>
      <c r="H178" s="73"/>
      <c r="I178" s="56">
        <v>2</v>
      </c>
      <c r="J178" s="56">
        <v>24</v>
      </c>
      <c r="K178" s="57">
        <v>43249</v>
      </c>
      <c r="L178" s="58"/>
      <c r="M178" s="58">
        <v>22.61</v>
      </c>
      <c r="N178" s="58">
        <v>3.09</v>
      </c>
      <c r="O178" s="58"/>
      <c r="P178" s="58">
        <v>13.66</v>
      </c>
      <c r="Q178" s="59">
        <f t="shared" si="11"/>
        <v>22.61</v>
      </c>
      <c r="R178" s="59">
        <f t="shared" si="8"/>
        <v>1.126733893818241</v>
      </c>
      <c r="S178" s="60">
        <f t="shared" si="9"/>
        <v>0</v>
      </c>
      <c r="T178" s="77"/>
      <c r="U178" s="61">
        <f t="shared" si="10"/>
        <v>0</v>
      </c>
      <c r="V178" s="57">
        <v>43250</v>
      </c>
      <c r="W178" s="62">
        <v>1.1075999999999999</v>
      </c>
    </row>
    <row r="179" spans="1:23" x14ac:dyDescent="0.15">
      <c r="A179" s="52" t="s">
        <v>47</v>
      </c>
      <c r="B179" s="53" t="s">
        <v>56</v>
      </c>
      <c r="C179" s="54" t="s">
        <v>62</v>
      </c>
      <c r="D179" s="55">
        <v>10</v>
      </c>
      <c r="E179" s="55" t="s">
        <v>64</v>
      </c>
      <c r="F179" s="54" t="s">
        <v>68</v>
      </c>
      <c r="G179" s="54" t="s">
        <v>72</v>
      </c>
      <c r="H179" s="73"/>
      <c r="I179" s="56">
        <v>2</v>
      </c>
      <c r="J179" s="56">
        <v>10</v>
      </c>
      <c r="K179" s="57">
        <v>43249</v>
      </c>
      <c r="L179" s="58">
        <v>10.14</v>
      </c>
      <c r="M179" s="58">
        <v>9.8699999999999992</v>
      </c>
      <c r="N179" s="58">
        <v>1.18</v>
      </c>
      <c r="O179" s="58">
        <v>3.04</v>
      </c>
      <c r="P179" s="58">
        <v>11.92</v>
      </c>
      <c r="Q179" s="59">
        <f t="shared" si="11"/>
        <v>10.14</v>
      </c>
      <c r="R179" s="59">
        <f t="shared" si="8"/>
        <v>1.0281960000000001</v>
      </c>
      <c r="S179" s="60">
        <f t="shared" si="9"/>
        <v>0</v>
      </c>
      <c r="T179" s="77"/>
      <c r="U179" s="61">
        <f t="shared" si="10"/>
        <v>0</v>
      </c>
      <c r="V179" s="57">
        <v>43250</v>
      </c>
      <c r="W179" s="62">
        <v>1.4420999999999999</v>
      </c>
    </row>
    <row r="180" spans="1:23" x14ac:dyDescent="0.15">
      <c r="A180" s="52" t="s">
        <v>107</v>
      </c>
      <c r="B180" s="53" t="s">
        <v>108</v>
      </c>
      <c r="C180" s="54" t="s">
        <v>83</v>
      </c>
      <c r="D180" s="55">
        <v>23</v>
      </c>
      <c r="E180" s="55">
        <v>35</v>
      </c>
      <c r="F180" s="54" t="s">
        <v>109</v>
      </c>
      <c r="G180" s="54" t="s">
        <v>110</v>
      </c>
      <c r="H180" s="73"/>
      <c r="I180" s="56">
        <v>2</v>
      </c>
      <c r="J180" s="56">
        <v>23</v>
      </c>
      <c r="K180" s="57">
        <v>43249</v>
      </c>
      <c r="L180" s="58"/>
      <c r="M180" s="58">
        <v>29.75</v>
      </c>
      <c r="N180" s="58">
        <v>5.08</v>
      </c>
      <c r="O180" s="58"/>
      <c r="P180" s="58">
        <v>17.09</v>
      </c>
      <c r="Q180" s="59">
        <f t="shared" si="11"/>
        <v>29.75</v>
      </c>
      <c r="R180" s="59">
        <f t="shared" si="8"/>
        <v>0.59769790269048806</v>
      </c>
      <c r="S180" s="60">
        <f t="shared" si="9"/>
        <v>0</v>
      </c>
      <c r="T180" s="77"/>
      <c r="U180" s="61">
        <f t="shared" si="10"/>
        <v>0</v>
      </c>
      <c r="V180" s="57">
        <v>43250</v>
      </c>
      <c r="W180" s="62">
        <v>1.5785</v>
      </c>
    </row>
    <row r="181" spans="1:23" x14ac:dyDescent="0.15">
      <c r="A181" s="52" t="s">
        <v>133</v>
      </c>
      <c r="B181" s="53" t="s">
        <v>134</v>
      </c>
      <c r="C181" s="54" t="s">
        <v>83</v>
      </c>
      <c r="D181" s="55">
        <v>24</v>
      </c>
      <c r="E181" s="55">
        <v>29</v>
      </c>
      <c r="F181" s="54" t="s">
        <v>135</v>
      </c>
      <c r="G181" s="54" t="s">
        <v>140</v>
      </c>
      <c r="H181" s="73"/>
      <c r="I181" s="56">
        <v>2</v>
      </c>
      <c r="J181" s="56">
        <v>24</v>
      </c>
      <c r="K181" s="57">
        <v>43250</v>
      </c>
      <c r="L181" s="58"/>
      <c r="M181" s="58">
        <v>17</v>
      </c>
      <c r="N181" s="58">
        <v>2.13</v>
      </c>
      <c r="O181" s="58">
        <v>1.93</v>
      </c>
      <c r="P181" s="58">
        <v>12.52</v>
      </c>
      <c r="Q181" s="59">
        <f t="shared" si="11"/>
        <v>17</v>
      </c>
      <c r="R181" s="59">
        <f t="shared" si="8"/>
        <v>1.9930795847750868</v>
      </c>
      <c r="S181" s="60">
        <f t="shared" si="9"/>
        <v>0</v>
      </c>
      <c r="T181" s="77"/>
      <c r="U181" s="61">
        <f t="shared" si="10"/>
        <v>0</v>
      </c>
      <c r="V181" s="57">
        <v>43251</v>
      </c>
      <c r="W181" s="62">
        <v>1.8731</v>
      </c>
    </row>
    <row r="182" spans="1:23" x14ac:dyDescent="0.15">
      <c r="A182" s="52" t="s">
        <v>129</v>
      </c>
      <c r="B182" s="53" t="s">
        <v>130</v>
      </c>
      <c r="C182" s="54" t="s">
        <v>83</v>
      </c>
      <c r="D182" s="55">
        <v>13</v>
      </c>
      <c r="E182" s="55" t="s">
        <v>131</v>
      </c>
      <c r="F182" s="54"/>
      <c r="G182" s="54" t="s">
        <v>132</v>
      </c>
      <c r="H182" s="73"/>
      <c r="I182" s="56">
        <v>2</v>
      </c>
      <c r="J182" s="56">
        <v>13</v>
      </c>
      <c r="K182" s="57">
        <v>43250</v>
      </c>
      <c r="L182" s="58"/>
      <c r="M182" s="58">
        <v>9.5</v>
      </c>
      <c r="N182" s="58">
        <v>1.1200000000000001</v>
      </c>
      <c r="O182" s="58">
        <v>3.22</v>
      </c>
      <c r="P182" s="58">
        <v>11.75</v>
      </c>
      <c r="Q182" s="59">
        <f t="shared" si="11"/>
        <v>9.5</v>
      </c>
      <c r="R182" s="59">
        <f t="shared" si="8"/>
        <v>1.8725761772853187</v>
      </c>
      <c r="S182" s="60">
        <f t="shared" si="9"/>
        <v>0</v>
      </c>
      <c r="T182" s="77"/>
      <c r="U182" s="61">
        <f t="shared" si="10"/>
        <v>0</v>
      </c>
      <c r="V182" s="57">
        <v>43251</v>
      </c>
      <c r="W182" s="62">
        <v>1.5598000000000001</v>
      </c>
    </row>
    <row r="183" spans="1:23" x14ac:dyDescent="0.15">
      <c r="A183" s="52" t="s">
        <v>141</v>
      </c>
      <c r="B183" s="53" t="s">
        <v>142</v>
      </c>
      <c r="C183" s="54" t="s">
        <v>83</v>
      </c>
      <c r="D183" s="55">
        <v>33</v>
      </c>
      <c r="E183" s="55">
        <v>40</v>
      </c>
      <c r="F183" s="54" t="s">
        <v>68</v>
      </c>
      <c r="G183" s="54" t="s">
        <v>141</v>
      </c>
      <c r="H183" s="73"/>
      <c r="I183" s="56">
        <v>2</v>
      </c>
      <c r="J183" s="56">
        <v>31</v>
      </c>
      <c r="K183" s="57">
        <v>43250</v>
      </c>
      <c r="L183" s="58"/>
      <c r="M183" s="58">
        <v>23.66</v>
      </c>
      <c r="N183" s="58">
        <v>1.84</v>
      </c>
      <c r="O183" s="58"/>
      <c r="P183" s="58">
        <v>7.72</v>
      </c>
      <c r="Q183" s="59">
        <f t="shared" si="11"/>
        <v>23.66</v>
      </c>
      <c r="R183" s="59">
        <f t="shared" si="8"/>
        <v>1.7166980233499516</v>
      </c>
      <c r="S183" s="60">
        <f t="shared" si="9"/>
        <v>0</v>
      </c>
      <c r="T183" s="77"/>
      <c r="U183" s="61">
        <f t="shared" si="10"/>
        <v>0</v>
      </c>
      <c r="V183" s="57">
        <v>43251</v>
      </c>
      <c r="W183" s="62">
        <v>0.96970000000000001</v>
      </c>
    </row>
    <row r="184" spans="1:23" x14ac:dyDescent="0.15">
      <c r="A184" s="52" t="s">
        <v>85</v>
      </c>
      <c r="B184" s="53" t="s">
        <v>162</v>
      </c>
      <c r="C184" s="54" t="s">
        <v>83</v>
      </c>
      <c r="D184" s="55">
        <v>33</v>
      </c>
      <c r="E184" s="55">
        <v>40</v>
      </c>
      <c r="F184" s="54" t="s">
        <v>86</v>
      </c>
      <c r="G184" s="54" t="s">
        <v>87</v>
      </c>
      <c r="H184" s="73"/>
      <c r="I184" s="56">
        <v>2</v>
      </c>
      <c r="J184" s="56">
        <v>31</v>
      </c>
      <c r="K184" s="57">
        <v>43250</v>
      </c>
      <c r="L184" s="58"/>
      <c r="M184" s="58">
        <v>24.54</v>
      </c>
      <c r="N184" s="58">
        <v>2.19</v>
      </c>
      <c r="O184" s="58"/>
      <c r="P184" s="58">
        <v>8.94</v>
      </c>
      <c r="Q184" s="59">
        <f t="shared" si="11"/>
        <v>24.54</v>
      </c>
      <c r="R184" s="59">
        <f t="shared" si="8"/>
        <v>1.5957846046140591</v>
      </c>
      <c r="S184" s="60">
        <f t="shared" si="9"/>
        <v>0</v>
      </c>
      <c r="T184" s="77"/>
      <c r="U184" s="61">
        <f t="shared" si="10"/>
        <v>0</v>
      </c>
      <c r="V184" s="57">
        <v>43251</v>
      </c>
      <c r="W184" s="62">
        <v>2.2008000000000001</v>
      </c>
    </row>
    <row r="185" spans="1:23" x14ac:dyDescent="0.15">
      <c r="A185" s="52" t="s">
        <v>207</v>
      </c>
      <c r="B185" s="53" t="s">
        <v>53</v>
      </c>
      <c r="C185" s="54" t="s">
        <v>62</v>
      </c>
      <c r="D185" s="55">
        <v>10</v>
      </c>
      <c r="E185" s="55" t="s">
        <v>64</v>
      </c>
      <c r="F185" s="54" t="s">
        <v>208</v>
      </c>
      <c r="G185" s="54" t="s">
        <v>208</v>
      </c>
      <c r="H185" s="73"/>
      <c r="I185" s="56">
        <v>2</v>
      </c>
      <c r="J185" s="56">
        <v>10</v>
      </c>
      <c r="K185" s="57">
        <v>43250</v>
      </c>
      <c r="L185" s="58">
        <v>11.63</v>
      </c>
      <c r="M185" s="58">
        <v>8.6</v>
      </c>
      <c r="N185" s="58">
        <v>1.01</v>
      </c>
      <c r="O185" s="58">
        <v>3.32</v>
      </c>
      <c r="P185" s="58">
        <v>11.72</v>
      </c>
      <c r="Q185" s="59">
        <f t="shared" si="11"/>
        <v>11.63</v>
      </c>
      <c r="R185" s="59">
        <f t="shared" si="8"/>
        <v>1.3525690000000001</v>
      </c>
      <c r="S185" s="60">
        <f t="shared" si="9"/>
        <v>0</v>
      </c>
      <c r="T185" s="77"/>
      <c r="U185" s="61">
        <f t="shared" si="10"/>
        <v>0</v>
      </c>
      <c r="V185" s="57">
        <v>43251</v>
      </c>
      <c r="W185" s="62">
        <v>1.1659999999999999</v>
      </c>
    </row>
    <row r="186" spans="1:23" x14ac:dyDescent="0.15">
      <c r="A186" s="52" t="s">
        <v>58</v>
      </c>
      <c r="B186" s="53" t="s">
        <v>55</v>
      </c>
      <c r="C186" s="54" t="s">
        <v>62</v>
      </c>
      <c r="D186" s="55">
        <v>10</v>
      </c>
      <c r="E186" s="55" t="s">
        <v>64</v>
      </c>
      <c r="F186" s="54" t="s">
        <v>68</v>
      </c>
      <c r="G186" s="54" t="s">
        <v>71</v>
      </c>
      <c r="H186" s="73"/>
      <c r="I186" s="56">
        <v>2</v>
      </c>
      <c r="J186" s="56">
        <v>10</v>
      </c>
      <c r="K186" s="57">
        <v>43250</v>
      </c>
      <c r="L186" s="58">
        <v>11.59</v>
      </c>
      <c r="M186" s="58">
        <v>8.6300000000000008</v>
      </c>
      <c r="N186" s="58">
        <v>1.02</v>
      </c>
      <c r="O186" s="58">
        <v>3.82</v>
      </c>
      <c r="P186" s="58">
        <v>11.87</v>
      </c>
      <c r="Q186" s="59">
        <f t="shared" si="11"/>
        <v>11.59</v>
      </c>
      <c r="R186" s="59">
        <f t="shared" si="8"/>
        <v>1.3432810000000002</v>
      </c>
      <c r="S186" s="60">
        <f t="shared" si="9"/>
        <v>0</v>
      </c>
      <c r="T186" s="77"/>
      <c r="U186" s="61">
        <f t="shared" si="10"/>
        <v>0</v>
      </c>
      <c r="V186" s="57">
        <v>43251</v>
      </c>
      <c r="W186" s="62">
        <v>1.1160000000000001</v>
      </c>
    </row>
    <row r="187" spans="1:23" x14ac:dyDescent="0.15">
      <c r="A187" s="52" t="s">
        <v>58</v>
      </c>
      <c r="B187" s="53" t="s">
        <v>201</v>
      </c>
      <c r="C187" s="54" t="s">
        <v>62</v>
      </c>
      <c r="D187" s="55">
        <v>10</v>
      </c>
      <c r="E187" s="55" t="s">
        <v>64</v>
      </c>
      <c r="F187" s="54" t="s">
        <v>68</v>
      </c>
      <c r="G187" s="54" t="s">
        <v>200</v>
      </c>
      <c r="H187" s="73"/>
      <c r="I187" s="56">
        <v>2</v>
      </c>
      <c r="J187" s="56">
        <v>10</v>
      </c>
      <c r="K187" s="57">
        <v>43250</v>
      </c>
      <c r="L187" s="58">
        <v>11.59</v>
      </c>
      <c r="M187" s="58">
        <v>8.6300000000000008</v>
      </c>
      <c r="N187" s="58">
        <v>1.02</v>
      </c>
      <c r="O187" s="58">
        <v>3.82</v>
      </c>
      <c r="P187" s="58">
        <v>11.87</v>
      </c>
      <c r="Q187" s="59">
        <f t="shared" si="11"/>
        <v>11.59</v>
      </c>
      <c r="R187" s="59">
        <f t="shared" si="8"/>
        <v>1.3432810000000002</v>
      </c>
      <c r="S187" s="60">
        <f t="shared" si="9"/>
        <v>0</v>
      </c>
      <c r="T187" s="77"/>
      <c r="U187" s="61">
        <f t="shared" si="10"/>
        <v>0</v>
      </c>
      <c r="V187" s="57">
        <v>43251</v>
      </c>
      <c r="W187" s="62">
        <v>1.51</v>
      </c>
    </row>
    <row r="188" spans="1:23" x14ac:dyDescent="0.15">
      <c r="A188" s="52" t="s">
        <v>81</v>
      </c>
      <c r="B188" s="53" t="s">
        <v>82</v>
      </c>
      <c r="C188" s="54" t="s">
        <v>83</v>
      </c>
      <c r="D188" s="55">
        <v>15</v>
      </c>
      <c r="E188" s="55">
        <v>25</v>
      </c>
      <c r="F188" s="54" t="s">
        <v>84</v>
      </c>
      <c r="G188" s="54" t="s">
        <v>84</v>
      </c>
      <c r="H188" s="73"/>
      <c r="I188" s="56">
        <v>2</v>
      </c>
      <c r="J188" s="56">
        <v>15</v>
      </c>
      <c r="K188" s="57">
        <v>43250</v>
      </c>
      <c r="L188" s="58"/>
      <c r="M188" s="58">
        <v>13.15</v>
      </c>
      <c r="N188" s="58">
        <v>1.76</v>
      </c>
      <c r="O188" s="58">
        <v>3.46</v>
      </c>
      <c r="P188" s="58">
        <v>13.38</v>
      </c>
      <c r="Q188" s="59">
        <f t="shared" si="11"/>
        <v>13.15</v>
      </c>
      <c r="R188" s="59">
        <f t="shared" si="8"/>
        <v>1.3011609246916971</v>
      </c>
      <c r="S188" s="60">
        <f t="shared" si="9"/>
        <v>0</v>
      </c>
      <c r="T188" s="77"/>
      <c r="U188" s="61">
        <f t="shared" si="10"/>
        <v>0</v>
      </c>
      <c r="V188" s="57">
        <v>43251</v>
      </c>
      <c r="W188" s="62">
        <v>1.0386</v>
      </c>
    </row>
    <row r="189" spans="1:23" x14ac:dyDescent="0.15">
      <c r="A189" s="52" t="s">
        <v>104</v>
      </c>
      <c r="B189" s="53" t="s">
        <v>105</v>
      </c>
      <c r="C189" s="54" t="s">
        <v>83</v>
      </c>
      <c r="D189" s="55">
        <v>24</v>
      </c>
      <c r="E189" s="55">
        <v>33</v>
      </c>
      <c r="F189" s="54" t="s">
        <v>68</v>
      </c>
      <c r="G189" s="54" t="s">
        <v>106</v>
      </c>
      <c r="H189" s="73"/>
      <c r="I189" s="56">
        <v>2</v>
      </c>
      <c r="J189" s="56">
        <v>24</v>
      </c>
      <c r="K189" s="57">
        <v>43250</v>
      </c>
      <c r="L189" s="58"/>
      <c r="M189" s="58">
        <v>22.2</v>
      </c>
      <c r="N189" s="58">
        <v>3.03</v>
      </c>
      <c r="O189" s="58"/>
      <c r="P189" s="58">
        <v>13.66</v>
      </c>
      <c r="Q189" s="59">
        <f t="shared" si="11"/>
        <v>22.2</v>
      </c>
      <c r="R189" s="59">
        <f t="shared" si="8"/>
        <v>1.1687363038714391</v>
      </c>
      <c r="S189" s="60">
        <f t="shared" si="9"/>
        <v>0</v>
      </c>
      <c r="T189" s="77"/>
      <c r="U189" s="61">
        <f t="shared" si="10"/>
        <v>0</v>
      </c>
      <c r="V189" s="57">
        <v>43251</v>
      </c>
      <c r="W189" s="62">
        <v>1.1384000000000001</v>
      </c>
    </row>
    <row r="190" spans="1:23" x14ac:dyDescent="0.15">
      <c r="A190" s="52" t="s">
        <v>47</v>
      </c>
      <c r="B190" s="53" t="s">
        <v>56</v>
      </c>
      <c r="C190" s="54" t="s">
        <v>62</v>
      </c>
      <c r="D190" s="55">
        <v>10</v>
      </c>
      <c r="E190" s="55" t="s">
        <v>64</v>
      </c>
      <c r="F190" s="54" t="s">
        <v>68</v>
      </c>
      <c r="G190" s="54" t="s">
        <v>72</v>
      </c>
      <c r="H190" s="73"/>
      <c r="I190" s="56">
        <v>2</v>
      </c>
      <c r="J190" s="56">
        <v>10</v>
      </c>
      <c r="K190" s="57">
        <v>43250</v>
      </c>
      <c r="L190" s="58">
        <v>10.36</v>
      </c>
      <c r="M190" s="58">
        <v>9.66</v>
      </c>
      <c r="N190" s="58">
        <v>1.1499999999999999</v>
      </c>
      <c r="O190" s="58">
        <v>3.11</v>
      </c>
      <c r="P190" s="58">
        <v>11.92</v>
      </c>
      <c r="Q190" s="59">
        <f t="shared" si="11"/>
        <v>10.36</v>
      </c>
      <c r="R190" s="59">
        <f t="shared" si="8"/>
        <v>1.073296</v>
      </c>
      <c r="S190" s="60">
        <f t="shared" si="9"/>
        <v>0</v>
      </c>
      <c r="T190" s="77"/>
      <c r="U190" s="61">
        <f t="shared" si="10"/>
        <v>0</v>
      </c>
      <c r="V190" s="57">
        <v>43251</v>
      </c>
      <c r="W190" s="62">
        <v>1.4669000000000001</v>
      </c>
    </row>
    <row r="191" spans="1:23" x14ac:dyDescent="0.15">
      <c r="A191" s="52" t="s">
        <v>107</v>
      </c>
      <c r="B191" s="53" t="s">
        <v>108</v>
      </c>
      <c r="C191" s="54" t="s">
        <v>83</v>
      </c>
      <c r="D191" s="55">
        <v>23</v>
      </c>
      <c r="E191" s="55">
        <v>35</v>
      </c>
      <c r="F191" s="54" t="s">
        <v>109</v>
      </c>
      <c r="G191" s="54" t="s">
        <v>110</v>
      </c>
      <c r="H191" s="73"/>
      <c r="I191" s="56">
        <v>2</v>
      </c>
      <c r="J191" s="56">
        <v>23</v>
      </c>
      <c r="K191" s="57">
        <v>43250</v>
      </c>
      <c r="L191" s="58"/>
      <c r="M191" s="58">
        <v>29.85</v>
      </c>
      <c r="N191" s="58">
        <v>5.0999999999999996</v>
      </c>
      <c r="O191" s="58"/>
      <c r="P191" s="58">
        <v>17.09</v>
      </c>
      <c r="Q191" s="59">
        <f t="shared" si="11"/>
        <v>29.85</v>
      </c>
      <c r="R191" s="59">
        <f t="shared" si="8"/>
        <v>0.59369993462566872</v>
      </c>
      <c r="S191" s="60">
        <f t="shared" si="9"/>
        <v>0</v>
      </c>
      <c r="T191" s="77"/>
      <c r="U191" s="61">
        <f t="shared" si="10"/>
        <v>0</v>
      </c>
      <c r="V191" s="57">
        <v>43251</v>
      </c>
      <c r="W191" s="62">
        <v>1.6342000000000001</v>
      </c>
    </row>
    <row r="192" spans="1:23" x14ac:dyDescent="0.15">
      <c r="A192" s="72" t="s">
        <v>219</v>
      </c>
      <c r="B192" s="72" t="s">
        <v>134</v>
      </c>
      <c r="C192" s="72" t="s">
        <v>83</v>
      </c>
      <c r="D192" s="74">
        <v>24</v>
      </c>
      <c r="E192" s="74">
        <v>29</v>
      </c>
      <c r="F192" s="94" t="s">
        <v>220</v>
      </c>
      <c r="G192" s="94" t="s">
        <v>221</v>
      </c>
      <c r="H192" s="73"/>
      <c r="I192" s="74">
        <v>2</v>
      </c>
      <c r="J192" s="74">
        <v>24</v>
      </c>
      <c r="K192" s="75">
        <v>43251</v>
      </c>
      <c r="L192" s="76"/>
      <c r="M192" s="76">
        <v>17.47</v>
      </c>
      <c r="N192" s="76">
        <v>2.19</v>
      </c>
      <c r="O192" s="76">
        <v>1.87</v>
      </c>
      <c r="P192" s="76">
        <v>12.53</v>
      </c>
      <c r="Q192" s="59">
        <f t="shared" si="11"/>
        <v>17.47</v>
      </c>
      <c r="R192" s="59">
        <f t="shared" si="8"/>
        <v>1.8872814595238745</v>
      </c>
      <c r="S192" s="60">
        <f t="shared" si="9"/>
        <v>0</v>
      </c>
      <c r="T192" s="77"/>
      <c r="U192" s="61">
        <f t="shared" si="10"/>
        <v>0</v>
      </c>
      <c r="V192" s="75">
        <v>43252</v>
      </c>
      <c r="W192" s="78">
        <v>1.8599000000000001</v>
      </c>
    </row>
    <row r="193" spans="1:23" x14ac:dyDescent="0.15">
      <c r="A193" s="72" t="s">
        <v>217</v>
      </c>
      <c r="B193" s="72" t="s">
        <v>130</v>
      </c>
      <c r="C193" s="72" t="s">
        <v>83</v>
      </c>
      <c r="D193" s="74">
        <v>13</v>
      </c>
      <c r="E193" s="74" t="s">
        <v>131</v>
      </c>
      <c r="F193" s="94"/>
      <c r="G193" s="94" t="s">
        <v>218</v>
      </c>
      <c r="H193" s="73"/>
      <c r="I193" s="74">
        <v>2</v>
      </c>
      <c r="J193" s="74">
        <v>13</v>
      </c>
      <c r="K193" s="75">
        <v>43251</v>
      </c>
      <c r="L193" s="76"/>
      <c r="M193" s="76">
        <v>9.64</v>
      </c>
      <c r="N193" s="76">
        <v>1.1299999999999999</v>
      </c>
      <c r="O193" s="76">
        <v>3.18</v>
      </c>
      <c r="P193" s="76">
        <v>11.76</v>
      </c>
      <c r="Q193" s="59">
        <f t="shared" si="11"/>
        <v>9.64</v>
      </c>
      <c r="R193" s="59">
        <f t="shared" si="8"/>
        <v>1.818580947297739</v>
      </c>
      <c r="S193" s="60">
        <f t="shared" si="9"/>
        <v>0</v>
      </c>
      <c r="T193" s="77"/>
      <c r="U193" s="61">
        <f t="shared" si="10"/>
        <v>0</v>
      </c>
      <c r="V193" s="75">
        <v>43252</v>
      </c>
      <c r="W193" s="78">
        <v>1.5528</v>
      </c>
    </row>
    <row r="194" spans="1:23" x14ac:dyDescent="0.15">
      <c r="A194" s="72" t="s">
        <v>227</v>
      </c>
      <c r="B194" s="72" t="s">
        <v>142</v>
      </c>
      <c r="C194" s="72" t="s">
        <v>83</v>
      </c>
      <c r="D194" s="74">
        <v>33</v>
      </c>
      <c r="E194" s="74">
        <v>40</v>
      </c>
      <c r="F194" s="94" t="s">
        <v>213</v>
      </c>
      <c r="G194" s="94" t="s">
        <v>227</v>
      </c>
      <c r="H194" s="73"/>
      <c r="I194" s="74">
        <v>2</v>
      </c>
      <c r="J194" s="74">
        <v>31</v>
      </c>
      <c r="K194" s="75">
        <v>43251</v>
      </c>
      <c r="L194" s="76"/>
      <c r="M194" s="76">
        <v>24.29</v>
      </c>
      <c r="N194" s="76">
        <v>1.87</v>
      </c>
      <c r="O194" s="76"/>
      <c r="P194" s="76">
        <v>7.71</v>
      </c>
      <c r="Q194" s="59">
        <f t="shared" si="11"/>
        <v>24.29</v>
      </c>
      <c r="R194" s="59">
        <f t="shared" si="8"/>
        <v>1.628802240526803</v>
      </c>
      <c r="S194" s="60">
        <f t="shared" si="9"/>
        <v>0</v>
      </c>
      <c r="T194" s="77"/>
      <c r="U194" s="61">
        <f t="shared" si="10"/>
        <v>0</v>
      </c>
      <c r="V194" s="75">
        <v>43252</v>
      </c>
      <c r="W194" s="78">
        <v>0.95669999999999999</v>
      </c>
    </row>
    <row r="195" spans="1:23" x14ac:dyDescent="0.15">
      <c r="A195" s="72" t="s">
        <v>224</v>
      </c>
      <c r="B195" s="72" t="s">
        <v>162</v>
      </c>
      <c r="C195" s="72" t="s">
        <v>83</v>
      </c>
      <c r="D195" s="74">
        <v>33</v>
      </c>
      <c r="E195" s="74">
        <v>40</v>
      </c>
      <c r="F195" s="94" t="s">
        <v>225</v>
      </c>
      <c r="G195" s="94" t="s">
        <v>226</v>
      </c>
      <c r="H195" s="73"/>
      <c r="I195" s="74">
        <v>2</v>
      </c>
      <c r="J195" s="74">
        <v>31</v>
      </c>
      <c r="K195" s="75">
        <v>43251</v>
      </c>
      <c r="L195" s="76"/>
      <c r="M195" s="76">
        <v>24.88</v>
      </c>
      <c r="N195" s="76">
        <v>2.2200000000000002</v>
      </c>
      <c r="O195" s="76"/>
      <c r="P195" s="76">
        <v>8.94</v>
      </c>
      <c r="Q195" s="59">
        <f t="shared" si="11"/>
        <v>24.88</v>
      </c>
      <c r="R195" s="59">
        <f t="shared" ref="R195:R258" si="12">IFERROR(IF(C195="盈利收益率",POWER(Q195/J195,I195),POWER(J195/Q195,I195)),0)</f>
        <v>1.5524679232017868</v>
      </c>
      <c r="S195" s="60">
        <f t="shared" ref="S195:S259" si="13">IF(R195&gt;1,INT(H195*R195),0)</f>
        <v>0</v>
      </c>
      <c r="T195" s="77"/>
      <c r="U195" s="61">
        <f t="shared" ref="U195:U258" si="14">T195-S195</f>
        <v>0</v>
      </c>
      <c r="V195" s="75">
        <v>43252</v>
      </c>
      <c r="W195" s="78">
        <v>2.1831</v>
      </c>
    </row>
    <row r="196" spans="1:23" x14ac:dyDescent="0.15">
      <c r="A196" s="72" t="s">
        <v>207</v>
      </c>
      <c r="B196" s="72" t="s">
        <v>53</v>
      </c>
      <c r="C196" s="72" t="s">
        <v>62</v>
      </c>
      <c r="D196" s="74">
        <v>10</v>
      </c>
      <c r="E196" s="74" t="s">
        <v>64</v>
      </c>
      <c r="F196" s="94" t="s">
        <v>208</v>
      </c>
      <c r="G196" s="94" t="s">
        <v>208</v>
      </c>
      <c r="H196" s="73"/>
      <c r="I196" s="74">
        <v>2</v>
      </c>
      <c r="J196" s="74">
        <v>10</v>
      </c>
      <c r="K196" s="75">
        <v>43251</v>
      </c>
      <c r="L196" s="76">
        <v>11.52</v>
      </c>
      <c r="M196" s="76">
        <v>8.68</v>
      </c>
      <c r="N196" s="76">
        <v>1.02</v>
      </c>
      <c r="O196" s="76">
        <v>3.29</v>
      </c>
      <c r="P196" s="76">
        <v>11.72</v>
      </c>
      <c r="Q196" s="59">
        <f t="shared" si="11"/>
        <v>11.52</v>
      </c>
      <c r="R196" s="59">
        <f t="shared" si="12"/>
        <v>1.3271039999999998</v>
      </c>
      <c r="S196" s="60">
        <f t="shared" si="13"/>
        <v>0</v>
      </c>
      <c r="T196" s="77"/>
      <c r="U196" s="61">
        <f t="shared" si="14"/>
        <v>0</v>
      </c>
      <c r="V196" s="75">
        <v>43252</v>
      </c>
      <c r="W196" s="78">
        <v>1.1619999999999999</v>
      </c>
    </row>
    <row r="197" spans="1:23" x14ac:dyDescent="0.15">
      <c r="A197" s="72" t="s">
        <v>212</v>
      </c>
      <c r="B197" s="72" t="s">
        <v>55</v>
      </c>
      <c r="C197" s="72" t="s">
        <v>62</v>
      </c>
      <c r="D197" s="74">
        <v>10</v>
      </c>
      <c r="E197" s="74" t="s">
        <v>64</v>
      </c>
      <c r="F197" s="94" t="s">
        <v>213</v>
      </c>
      <c r="G197" s="94" t="s">
        <v>214</v>
      </c>
      <c r="H197" s="73"/>
      <c r="I197" s="74">
        <v>2</v>
      </c>
      <c r="J197" s="74">
        <v>10</v>
      </c>
      <c r="K197" s="75">
        <v>43251</v>
      </c>
      <c r="L197" s="76">
        <v>11.4</v>
      </c>
      <c r="M197" s="76">
        <v>8.77</v>
      </c>
      <c r="N197" s="76">
        <v>1.04</v>
      </c>
      <c r="O197" s="76">
        <v>3.76</v>
      </c>
      <c r="P197" s="76">
        <v>11.88</v>
      </c>
      <c r="Q197" s="59">
        <f t="shared" ref="Q197:Q213" si="15">IF(C197="盈利收益率",L197,IF(C197="市盈率",M197,IF(C197="市净率",N197,-1)))</f>
        <v>11.4</v>
      </c>
      <c r="R197" s="59">
        <f t="shared" si="12"/>
        <v>1.2996000000000003</v>
      </c>
      <c r="S197" s="60">
        <f t="shared" si="13"/>
        <v>0</v>
      </c>
      <c r="T197" s="77"/>
      <c r="U197" s="61">
        <f t="shared" si="14"/>
        <v>0</v>
      </c>
      <c r="V197" s="75">
        <v>43252</v>
      </c>
      <c r="W197" s="78">
        <v>1.1080000000000001</v>
      </c>
    </row>
    <row r="198" spans="1:23" x14ac:dyDescent="0.15">
      <c r="A198" s="72" t="s">
        <v>212</v>
      </c>
      <c r="B198" s="72" t="s">
        <v>201</v>
      </c>
      <c r="C198" s="72" t="s">
        <v>62</v>
      </c>
      <c r="D198" s="90">
        <v>10</v>
      </c>
      <c r="E198" s="74" t="s">
        <v>64</v>
      </c>
      <c r="F198" s="94" t="s">
        <v>213</v>
      </c>
      <c r="G198" s="94" t="s">
        <v>230</v>
      </c>
      <c r="H198" s="73"/>
      <c r="I198" s="74">
        <v>2</v>
      </c>
      <c r="J198" s="74">
        <v>10</v>
      </c>
      <c r="K198" s="75">
        <v>43251</v>
      </c>
      <c r="L198" s="76">
        <v>11.4</v>
      </c>
      <c r="M198" s="76">
        <v>8.77</v>
      </c>
      <c r="N198" s="76">
        <v>1.04</v>
      </c>
      <c r="O198" s="76">
        <v>3.76</v>
      </c>
      <c r="P198" s="76">
        <v>11.88</v>
      </c>
      <c r="Q198" s="59">
        <f t="shared" si="15"/>
        <v>11.4</v>
      </c>
      <c r="R198" s="59">
        <f t="shared" si="12"/>
        <v>1.2996000000000003</v>
      </c>
      <c r="S198" s="60">
        <f t="shared" si="13"/>
        <v>0</v>
      </c>
      <c r="T198" s="77"/>
      <c r="U198" s="61">
        <f t="shared" si="14"/>
        <v>0</v>
      </c>
      <c r="V198" s="75">
        <v>43252</v>
      </c>
      <c r="W198" s="78">
        <v>1.484</v>
      </c>
    </row>
    <row r="199" spans="1:23" x14ac:dyDescent="0.15">
      <c r="A199" s="72" t="s">
        <v>222</v>
      </c>
      <c r="B199" s="72" t="s">
        <v>82</v>
      </c>
      <c r="C199" s="72" t="s">
        <v>83</v>
      </c>
      <c r="D199" s="74">
        <v>15</v>
      </c>
      <c r="E199" s="74">
        <v>25</v>
      </c>
      <c r="F199" s="94" t="s">
        <v>223</v>
      </c>
      <c r="G199" s="94" t="s">
        <v>223</v>
      </c>
      <c r="H199" s="73"/>
      <c r="I199" s="74">
        <v>2</v>
      </c>
      <c r="J199" s="74">
        <v>15</v>
      </c>
      <c r="K199" s="75">
        <v>43251</v>
      </c>
      <c r="L199" s="76"/>
      <c r="M199" s="76">
        <v>13.42</v>
      </c>
      <c r="N199" s="76">
        <v>1.8</v>
      </c>
      <c r="O199" s="76">
        <v>3.39</v>
      </c>
      <c r="P199" s="76">
        <v>13.41</v>
      </c>
      <c r="Q199" s="59">
        <f t="shared" si="15"/>
        <v>13.42</v>
      </c>
      <c r="R199" s="59">
        <f t="shared" si="12"/>
        <v>1.2493309138883399</v>
      </c>
      <c r="S199" s="60">
        <f t="shared" si="13"/>
        <v>0</v>
      </c>
      <c r="T199" s="77"/>
      <c r="U199" s="61">
        <f t="shared" si="14"/>
        <v>0</v>
      </c>
      <c r="V199" s="75">
        <v>43252</v>
      </c>
      <c r="W199" s="78">
        <v>1.0305</v>
      </c>
    </row>
    <row r="200" spans="1:23" x14ac:dyDescent="0.15">
      <c r="A200" s="72" t="s">
        <v>228</v>
      </c>
      <c r="B200" s="72" t="s">
        <v>105</v>
      </c>
      <c r="C200" s="72" t="s">
        <v>83</v>
      </c>
      <c r="D200" s="74">
        <v>24</v>
      </c>
      <c r="E200" s="74">
        <v>33</v>
      </c>
      <c r="F200" s="94" t="s">
        <v>213</v>
      </c>
      <c r="G200" s="94" t="s">
        <v>229</v>
      </c>
      <c r="H200" s="73"/>
      <c r="I200" s="74">
        <v>2</v>
      </c>
      <c r="J200" s="74">
        <v>24</v>
      </c>
      <c r="K200" s="75">
        <v>43251</v>
      </c>
      <c r="L200" s="76"/>
      <c r="M200" s="76">
        <v>22.77</v>
      </c>
      <c r="N200" s="76">
        <v>3.11</v>
      </c>
      <c r="O200" s="76"/>
      <c r="P200" s="76">
        <v>13.66</v>
      </c>
      <c r="Q200" s="59">
        <f t="shared" si="15"/>
        <v>22.77</v>
      </c>
      <c r="R200" s="59">
        <f t="shared" si="12"/>
        <v>1.1109548830806779</v>
      </c>
      <c r="S200" s="60">
        <f t="shared" si="13"/>
        <v>0</v>
      </c>
      <c r="T200" s="77"/>
      <c r="U200" s="61">
        <f t="shared" si="14"/>
        <v>0</v>
      </c>
      <c r="V200" s="75">
        <v>43252</v>
      </c>
      <c r="W200" s="78">
        <v>1.1134999999999999</v>
      </c>
    </row>
    <row r="201" spans="1:23" x14ac:dyDescent="0.15">
      <c r="A201" s="72" t="s">
        <v>215</v>
      </c>
      <c r="B201" s="72" t="s">
        <v>56</v>
      </c>
      <c r="C201" s="72" t="s">
        <v>62</v>
      </c>
      <c r="D201" s="74">
        <v>10</v>
      </c>
      <c r="E201" s="74" t="s">
        <v>64</v>
      </c>
      <c r="F201" s="94" t="s">
        <v>213</v>
      </c>
      <c r="G201" s="94" t="s">
        <v>216</v>
      </c>
      <c r="H201" s="73"/>
      <c r="I201" s="74">
        <v>2</v>
      </c>
      <c r="J201" s="74">
        <v>10</v>
      </c>
      <c r="K201" s="75">
        <v>43251</v>
      </c>
      <c r="L201" s="76">
        <v>10.19</v>
      </c>
      <c r="M201" s="76">
        <v>9.81</v>
      </c>
      <c r="N201" s="76">
        <v>1.17</v>
      </c>
      <c r="O201" s="76">
        <v>3.06</v>
      </c>
      <c r="P201" s="76">
        <v>11.92</v>
      </c>
      <c r="Q201" s="59">
        <f t="shared" si="15"/>
        <v>10.19</v>
      </c>
      <c r="R201" s="59">
        <f t="shared" si="12"/>
        <v>1.0383609999999999</v>
      </c>
      <c r="S201" s="60">
        <f t="shared" si="13"/>
        <v>0</v>
      </c>
      <c r="T201" s="77"/>
      <c r="U201" s="61">
        <f t="shared" si="14"/>
        <v>0</v>
      </c>
      <c r="V201" s="75">
        <v>43252</v>
      </c>
      <c r="W201" s="78">
        <v>1.4626999999999999</v>
      </c>
    </row>
    <row r="202" spans="1:23" x14ac:dyDescent="0.15">
      <c r="A202" s="72" t="s">
        <v>231</v>
      </c>
      <c r="B202" s="72" t="s">
        <v>108</v>
      </c>
      <c r="C202" s="72" t="s">
        <v>83</v>
      </c>
      <c r="D202" s="74">
        <v>23</v>
      </c>
      <c r="E202" s="74">
        <v>35</v>
      </c>
      <c r="F202" s="94" t="s">
        <v>232</v>
      </c>
      <c r="G202" s="94" t="s">
        <v>233</v>
      </c>
      <c r="H202" s="73"/>
      <c r="I202" s="74">
        <v>2</v>
      </c>
      <c r="J202" s="74">
        <v>23</v>
      </c>
      <c r="K202" s="75">
        <v>43251</v>
      </c>
      <c r="L202" s="76"/>
      <c r="M202" s="76">
        <v>30.77</v>
      </c>
      <c r="N202" s="76">
        <v>5.26</v>
      </c>
      <c r="O202" s="76"/>
      <c r="P202" s="76">
        <v>17.09</v>
      </c>
      <c r="Q202" s="59">
        <f t="shared" si="15"/>
        <v>30.77</v>
      </c>
      <c r="R202" s="59">
        <f t="shared" si="12"/>
        <v>0.55872831323513306</v>
      </c>
      <c r="S202" s="60">
        <f t="shared" si="13"/>
        <v>0</v>
      </c>
      <c r="T202" s="77"/>
      <c r="U202" s="61">
        <f t="shared" si="14"/>
        <v>0</v>
      </c>
      <c r="V202" s="75">
        <v>43252</v>
      </c>
      <c r="W202" s="78">
        <v>1.6060000000000001</v>
      </c>
    </row>
    <row r="203" spans="1:23" x14ac:dyDescent="0.15">
      <c r="A203" s="72" t="s">
        <v>219</v>
      </c>
      <c r="B203" s="72" t="s">
        <v>134</v>
      </c>
      <c r="C203" s="72" t="s">
        <v>83</v>
      </c>
      <c r="D203" s="74">
        <v>24</v>
      </c>
      <c r="E203" s="74">
        <v>29</v>
      </c>
      <c r="F203" s="94" t="s">
        <v>220</v>
      </c>
      <c r="G203" s="94" t="s">
        <v>221</v>
      </c>
      <c r="H203" s="73"/>
      <c r="I203" s="74">
        <v>2</v>
      </c>
      <c r="J203" s="74">
        <v>24</v>
      </c>
      <c r="K203" s="75">
        <v>43252</v>
      </c>
      <c r="L203" s="76"/>
      <c r="M203" s="76">
        <v>17.329999999999998</v>
      </c>
      <c r="N203" s="76">
        <v>2.17</v>
      </c>
      <c r="O203" s="76">
        <v>1.89</v>
      </c>
      <c r="P203" s="76">
        <v>12.53</v>
      </c>
      <c r="Q203" s="59">
        <f t="shared" si="15"/>
        <v>17.329999999999998</v>
      </c>
      <c r="R203" s="59">
        <f t="shared" si="12"/>
        <v>1.9178973452105346</v>
      </c>
      <c r="S203" s="60">
        <f t="shared" si="13"/>
        <v>0</v>
      </c>
      <c r="T203" s="77"/>
      <c r="U203" s="61">
        <f t="shared" si="14"/>
        <v>0</v>
      </c>
      <c r="V203" s="75">
        <v>43255</v>
      </c>
      <c r="W203" s="78">
        <v>1.8862000000000001</v>
      </c>
    </row>
    <row r="204" spans="1:23" x14ac:dyDescent="0.15">
      <c r="A204" s="72" t="s">
        <v>217</v>
      </c>
      <c r="B204" s="72" t="s">
        <v>130</v>
      </c>
      <c r="C204" s="72" t="s">
        <v>83</v>
      </c>
      <c r="D204" s="74">
        <v>13</v>
      </c>
      <c r="E204" s="74" t="s">
        <v>131</v>
      </c>
      <c r="F204" s="94"/>
      <c r="G204" s="94" t="s">
        <v>218</v>
      </c>
      <c r="H204" s="73"/>
      <c r="I204" s="74">
        <v>2</v>
      </c>
      <c r="J204" s="74">
        <v>13</v>
      </c>
      <c r="K204" s="75">
        <v>43252</v>
      </c>
      <c r="L204" s="76"/>
      <c r="M204" s="76">
        <v>9.61</v>
      </c>
      <c r="N204" s="76">
        <v>1.1299999999999999</v>
      </c>
      <c r="O204" s="76">
        <v>3.19</v>
      </c>
      <c r="P204" s="76">
        <v>11.76</v>
      </c>
      <c r="Q204" s="59">
        <f t="shared" si="15"/>
        <v>9.61</v>
      </c>
      <c r="R204" s="59">
        <f t="shared" si="12"/>
        <v>1.8299529734570195</v>
      </c>
      <c r="S204" s="60">
        <f t="shared" si="13"/>
        <v>0</v>
      </c>
      <c r="T204" s="77"/>
      <c r="U204" s="61">
        <f t="shared" si="14"/>
        <v>0</v>
      </c>
      <c r="V204" s="75">
        <v>43255</v>
      </c>
      <c r="W204" s="78">
        <v>1.5766</v>
      </c>
    </row>
    <row r="205" spans="1:23" x14ac:dyDescent="0.15">
      <c r="A205" s="72" t="s">
        <v>227</v>
      </c>
      <c r="B205" s="72" t="s">
        <v>142</v>
      </c>
      <c r="C205" s="72" t="s">
        <v>83</v>
      </c>
      <c r="D205" s="74">
        <v>33</v>
      </c>
      <c r="E205" s="74">
        <v>40</v>
      </c>
      <c r="F205" s="94" t="s">
        <v>213</v>
      </c>
      <c r="G205" s="94" t="s">
        <v>227</v>
      </c>
      <c r="H205" s="73"/>
      <c r="I205" s="74">
        <v>2</v>
      </c>
      <c r="J205" s="74">
        <v>31</v>
      </c>
      <c r="K205" s="75">
        <v>43252</v>
      </c>
      <c r="L205" s="76"/>
      <c r="M205" s="76">
        <v>23.95</v>
      </c>
      <c r="N205" s="76">
        <v>1.85</v>
      </c>
      <c r="O205" s="76"/>
      <c r="P205" s="76">
        <v>7.72</v>
      </c>
      <c r="Q205" s="59">
        <f t="shared" si="15"/>
        <v>23.95</v>
      </c>
      <c r="R205" s="59">
        <f t="shared" si="12"/>
        <v>1.675376240514991</v>
      </c>
      <c r="S205" s="60">
        <f t="shared" si="13"/>
        <v>0</v>
      </c>
      <c r="T205" s="77"/>
      <c r="U205" s="61">
        <f t="shared" si="14"/>
        <v>0</v>
      </c>
      <c r="V205" s="75">
        <v>43255</v>
      </c>
      <c r="W205" s="78">
        <v>0.95699999999999996</v>
      </c>
    </row>
    <row r="206" spans="1:23" x14ac:dyDescent="0.15">
      <c r="A206" s="72" t="s">
        <v>224</v>
      </c>
      <c r="B206" s="72" t="s">
        <v>162</v>
      </c>
      <c r="C206" s="72" t="s">
        <v>83</v>
      </c>
      <c r="D206" s="74">
        <v>33</v>
      </c>
      <c r="E206" s="74">
        <v>40</v>
      </c>
      <c r="F206" s="94" t="s">
        <v>225</v>
      </c>
      <c r="G206" s="94" t="s">
        <v>226</v>
      </c>
      <c r="H206" s="73"/>
      <c r="I206" s="74">
        <v>2</v>
      </c>
      <c r="J206" s="74">
        <v>31</v>
      </c>
      <c r="K206" s="75">
        <v>43252</v>
      </c>
      <c r="L206" s="76"/>
      <c r="M206" s="76">
        <v>24.58</v>
      </c>
      <c r="N206" s="76">
        <v>2.2000000000000002</v>
      </c>
      <c r="O206" s="76"/>
      <c r="P206" s="76">
        <v>8.94</v>
      </c>
      <c r="Q206" s="59">
        <f t="shared" si="15"/>
        <v>24.58</v>
      </c>
      <c r="R206" s="59">
        <f t="shared" si="12"/>
        <v>1.5905950646202005</v>
      </c>
      <c r="S206" s="60">
        <f t="shared" si="13"/>
        <v>0</v>
      </c>
      <c r="T206" s="77"/>
      <c r="U206" s="61">
        <f t="shared" si="14"/>
        <v>0</v>
      </c>
      <c r="V206" s="75">
        <v>43255</v>
      </c>
      <c r="W206" s="78">
        <v>2.1840000000000002</v>
      </c>
    </row>
    <row r="207" spans="1:23" x14ac:dyDescent="0.15">
      <c r="A207" s="72" t="s">
        <v>212</v>
      </c>
      <c r="B207" s="72" t="s">
        <v>55</v>
      </c>
      <c r="C207" s="72" t="s">
        <v>62</v>
      </c>
      <c r="D207" s="74">
        <v>10</v>
      </c>
      <c r="E207" s="74" t="s">
        <v>64</v>
      </c>
      <c r="F207" s="94" t="s">
        <v>213</v>
      </c>
      <c r="G207" s="94" t="s">
        <v>214</v>
      </c>
      <c r="H207" s="73"/>
      <c r="I207" s="74">
        <v>2</v>
      </c>
      <c r="J207" s="74">
        <v>10</v>
      </c>
      <c r="K207" s="75">
        <v>43252</v>
      </c>
      <c r="L207" s="76">
        <v>11.45</v>
      </c>
      <c r="M207" s="76">
        <v>8.73</v>
      </c>
      <c r="N207" s="76">
        <v>1.04</v>
      </c>
      <c r="O207" s="76">
        <v>3.77</v>
      </c>
      <c r="P207" s="76">
        <v>11.88</v>
      </c>
      <c r="Q207" s="59">
        <f t="shared" si="15"/>
        <v>11.45</v>
      </c>
      <c r="R207" s="59">
        <f t="shared" si="12"/>
        <v>1.3110250000000001</v>
      </c>
      <c r="S207" s="60">
        <f t="shared" si="13"/>
        <v>0</v>
      </c>
      <c r="T207" s="77"/>
      <c r="U207" s="61">
        <f t="shared" si="14"/>
        <v>0</v>
      </c>
      <c r="V207" s="75">
        <v>43255</v>
      </c>
      <c r="W207" s="78">
        <v>1.117</v>
      </c>
    </row>
    <row r="208" spans="1:23" x14ac:dyDescent="0.15">
      <c r="A208" s="72" t="s">
        <v>212</v>
      </c>
      <c r="B208" s="72" t="s">
        <v>201</v>
      </c>
      <c r="C208" s="72" t="s">
        <v>62</v>
      </c>
      <c r="D208" s="90">
        <v>10</v>
      </c>
      <c r="E208" s="74" t="s">
        <v>64</v>
      </c>
      <c r="F208" s="94" t="s">
        <v>213</v>
      </c>
      <c r="G208" s="94" t="s">
        <v>230</v>
      </c>
      <c r="H208" s="73"/>
      <c r="I208" s="74">
        <v>2</v>
      </c>
      <c r="J208" s="74">
        <v>10</v>
      </c>
      <c r="K208" s="75">
        <v>43252</v>
      </c>
      <c r="L208" s="76">
        <v>11.45</v>
      </c>
      <c r="M208" s="76">
        <v>8.73</v>
      </c>
      <c r="N208" s="76">
        <v>1.04</v>
      </c>
      <c r="O208" s="76">
        <v>3.77</v>
      </c>
      <c r="P208" s="76">
        <v>11.88</v>
      </c>
      <c r="Q208" s="59">
        <f t="shared" si="15"/>
        <v>11.45</v>
      </c>
      <c r="R208" s="59">
        <f t="shared" si="12"/>
        <v>1.3110250000000001</v>
      </c>
      <c r="S208" s="60">
        <f t="shared" si="13"/>
        <v>0</v>
      </c>
      <c r="T208" s="77"/>
      <c r="U208" s="61">
        <f t="shared" si="14"/>
        <v>0</v>
      </c>
      <c r="V208" s="75">
        <v>43255</v>
      </c>
      <c r="W208" s="78">
        <v>1.4930000000000001</v>
      </c>
    </row>
    <row r="209" spans="1:23" x14ac:dyDescent="0.15">
      <c r="A209" s="72" t="s">
        <v>207</v>
      </c>
      <c r="B209" s="72" t="s">
        <v>53</v>
      </c>
      <c r="C209" s="72" t="s">
        <v>62</v>
      </c>
      <c r="D209" s="74">
        <v>10</v>
      </c>
      <c r="E209" s="74" t="s">
        <v>64</v>
      </c>
      <c r="F209" s="94" t="s">
        <v>208</v>
      </c>
      <c r="G209" s="94" t="s">
        <v>208</v>
      </c>
      <c r="H209" s="73"/>
      <c r="I209" s="74">
        <v>2</v>
      </c>
      <c r="J209" s="74">
        <v>10</v>
      </c>
      <c r="K209" s="75">
        <v>43252</v>
      </c>
      <c r="L209" s="76">
        <v>11.4</v>
      </c>
      <c r="M209" s="76">
        <v>8.7799999999999994</v>
      </c>
      <c r="N209" s="76">
        <v>1.03</v>
      </c>
      <c r="O209" s="76">
        <v>3.25</v>
      </c>
      <c r="P209" s="76">
        <v>11.72</v>
      </c>
      <c r="Q209" s="59">
        <f t="shared" si="15"/>
        <v>11.4</v>
      </c>
      <c r="R209" s="59">
        <f t="shared" si="12"/>
        <v>1.2996000000000003</v>
      </c>
      <c r="S209" s="60">
        <f t="shared" si="13"/>
        <v>0</v>
      </c>
      <c r="T209" s="77"/>
      <c r="U209" s="61">
        <f t="shared" si="14"/>
        <v>0</v>
      </c>
      <c r="V209" s="75">
        <v>43255</v>
      </c>
      <c r="W209" s="78">
        <v>1.1850000000000001</v>
      </c>
    </row>
    <row r="210" spans="1:23" x14ac:dyDescent="0.15">
      <c r="A210" s="72" t="s">
        <v>222</v>
      </c>
      <c r="B210" s="72" t="s">
        <v>82</v>
      </c>
      <c r="C210" s="72" t="s">
        <v>83</v>
      </c>
      <c r="D210" s="74">
        <v>15</v>
      </c>
      <c r="E210" s="74">
        <v>25</v>
      </c>
      <c r="F210" s="94" t="s">
        <v>223</v>
      </c>
      <c r="G210" s="94" t="s">
        <v>223</v>
      </c>
      <c r="H210" s="73"/>
      <c r="I210" s="74">
        <v>2</v>
      </c>
      <c r="J210" s="74">
        <v>15</v>
      </c>
      <c r="K210" s="75">
        <v>43252</v>
      </c>
      <c r="L210" s="76"/>
      <c r="M210" s="76">
        <v>13.29</v>
      </c>
      <c r="N210" s="76">
        <v>1.78</v>
      </c>
      <c r="O210" s="76">
        <v>3.42</v>
      </c>
      <c r="P210" s="76">
        <v>13.39</v>
      </c>
      <c r="Q210" s="59">
        <f t="shared" si="15"/>
        <v>13.29</v>
      </c>
      <c r="R210" s="59">
        <f t="shared" si="12"/>
        <v>1.2738918414870906</v>
      </c>
      <c r="S210" s="60">
        <f t="shared" si="13"/>
        <v>0</v>
      </c>
      <c r="T210" s="77"/>
      <c r="U210" s="61">
        <f t="shared" si="14"/>
        <v>0</v>
      </c>
      <c r="V210" s="75">
        <v>43255</v>
      </c>
      <c r="W210" s="78">
        <v>1.0339</v>
      </c>
    </row>
    <row r="211" spans="1:23" x14ac:dyDescent="0.15">
      <c r="A211" s="72" t="s">
        <v>228</v>
      </c>
      <c r="B211" s="72" t="s">
        <v>105</v>
      </c>
      <c r="C211" s="72" t="s">
        <v>83</v>
      </c>
      <c r="D211" s="74">
        <v>24</v>
      </c>
      <c r="E211" s="74">
        <v>33</v>
      </c>
      <c r="F211" s="94" t="s">
        <v>213</v>
      </c>
      <c r="G211" s="94" t="s">
        <v>229</v>
      </c>
      <c r="H211" s="73"/>
      <c r="I211" s="74">
        <v>2</v>
      </c>
      <c r="J211" s="74">
        <v>24</v>
      </c>
      <c r="K211" s="75">
        <v>43252</v>
      </c>
      <c r="L211" s="76"/>
      <c r="M211" s="76">
        <v>22.35</v>
      </c>
      <c r="N211" s="76">
        <v>3.05</v>
      </c>
      <c r="O211" s="76"/>
      <c r="P211" s="76">
        <v>13.66</v>
      </c>
      <c r="Q211" s="59">
        <f t="shared" si="15"/>
        <v>22.35</v>
      </c>
      <c r="R211" s="59">
        <f t="shared" si="12"/>
        <v>1.1531012116571326</v>
      </c>
      <c r="S211" s="60">
        <f t="shared" si="13"/>
        <v>0</v>
      </c>
      <c r="T211" s="77"/>
      <c r="U211" s="61">
        <f t="shared" si="14"/>
        <v>0</v>
      </c>
      <c r="V211" s="75">
        <v>43255</v>
      </c>
      <c r="W211" s="78">
        <v>1.1087</v>
      </c>
    </row>
    <row r="212" spans="1:23" x14ac:dyDescent="0.15">
      <c r="A212" s="72" t="s">
        <v>215</v>
      </c>
      <c r="B212" s="72" t="s">
        <v>56</v>
      </c>
      <c r="C212" s="72" t="s">
        <v>62</v>
      </c>
      <c r="D212" s="74">
        <v>10</v>
      </c>
      <c r="E212" s="74" t="s">
        <v>64</v>
      </c>
      <c r="F212" s="94" t="s">
        <v>213</v>
      </c>
      <c r="G212" s="94" t="s">
        <v>216</v>
      </c>
      <c r="H212" s="73"/>
      <c r="I212" s="74">
        <v>2</v>
      </c>
      <c r="J212" s="74">
        <v>10</v>
      </c>
      <c r="K212" s="75">
        <v>43252</v>
      </c>
      <c r="L212" s="76">
        <v>10.23</v>
      </c>
      <c r="M212" s="76">
        <v>9.7799999999999994</v>
      </c>
      <c r="N212" s="76">
        <v>1.17</v>
      </c>
      <c r="O212" s="76">
        <v>3.07</v>
      </c>
      <c r="P212" s="76">
        <v>11.92</v>
      </c>
      <c r="Q212" s="59">
        <f t="shared" si="15"/>
        <v>10.23</v>
      </c>
      <c r="R212" s="59">
        <f t="shared" si="12"/>
        <v>1.0465290000000003</v>
      </c>
      <c r="S212" s="60">
        <f t="shared" si="13"/>
        <v>0</v>
      </c>
      <c r="T212" s="77"/>
      <c r="U212" s="61">
        <f t="shared" si="14"/>
        <v>0</v>
      </c>
      <c r="V212" s="75">
        <v>43255</v>
      </c>
      <c r="W212" s="78">
        <v>1.4845999999999999</v>
      </c>
    </row>
    <row r="213" spans="1:23" x14ac:dyDescent="0.15">
      <c r="A213" s="72" t="s">
        <v>231</v>
      </c>
      <c r="B213" s="72" t="s">
        <v>108</v>
      </c>
      <c r="C213" s="72" t="s">
        <v>83</v>
      </c>
      <c r="D213" s="74">
        <v>23</v>
      </c>
      <c r="E213" s="74">
        <v>35</v>
      </c>
      <c r="F213" s="94" t="s">
        <v>232</v>
      </c>
      <c r="G213" s="94" t="s">
        <v>233</v>
      </c>
      <c r="H213" s="73"/>
      <c r="I213" s="74">
        <v>2</v>
      </c>
      <c r="J213" s="74">
        <v>23</v>
      </c>
      <c r="K213" s="75">
        <v>43252</v>
      </c>
      <c r="L213" s="76"/>
      <c r="M213" s="76">
        <v>30.27</v>
      </c>
      <c r="N213" s="76">
        <v>5.17</v>
      </c>
      <c r="O213" s="76"/>
      <c r="P213" s="76">
        <v>17.09</v>
      </c>
      <c r="Q213" s="59">
        <f t="shared" si="15"/>
        <v>30.27</v>
      </c>
      <c r="R213" s="59">
        <f t="shared" si="12"/>
        <v>0.57733891289374595</v>
      </c>
      <c r="S213" s="60">
        <f t="shared" si="13"/>
        <v>0</v>
      </c>
      <c r="T213" s="77"/>
      <c r="U213" s="61">
        <f t="shared" si="14"/>
        <v>0</v>
      </c>
      <c r="V213" s="75">
        <v>43255</v>
      </c>
      <c r="W213" s="78">
        <v>1.6377999999999999</v>
      </c>
    </row>
    <row r="214" spans="1:23" x14ac:dyDescent="0.15">
      <c r="A214" s="72" t="s">
        <v>219</v>
      </c>
      <c r="B214" s="72" t="s">
        <v>134</v>
      </c>
      <c r="C214" s="72" t="s">
        <v>83</v>
      </c>
      <c r="D214" s="74">
        <v>24</v>
      </c>
      <c r="E214" s="74">
        <v>29</v>
      </c>
      <c r="F214" s="94" t="s">
        <v>220</v>
      </c>
      <c r="G214" s="94" t="s">
        <v>221</v>
      </c>
      <c r="H214" s="73"/>
      <c r="I214" s="74">
        <v>2</v>
      </c>
      <c r="J214" s="74">
        <v>24</v>
      </c>
      <c r="K214" s="75">
        <v>43255</v>
      </c>
      <c r="L214" s="76"/>
      <c r="M214" s="76">
        <v>17.55</v>
      </c>
      <c r="N214" s="76">
        <v>2.2000000000000002</v>
      </c>
      <c r="O214" s="76">
        <v>1.86</v>
      </c>
      <c r="P214" s="76">
        <v>12.53</v>
      </c>
      <c r="Q214" s="59">
        <f t="shared" ref="Q214:Q224" si="16">IF(C214="盈利收益率",L214,IF(C214="市盈率",M214,IF(C214="市净率",N214,-1)))</f>
        <v>17.55</v>
      </c>
      <c r="R214" s="59">
        <f t="shared" si="12"/>
        <v>1.8701146906275112</v>
      </c>
      <c r="S214" s="60">
        <f t="shared" si="13"/>
        <v>0</v>
      </c>
      <c r="T214" s="77"/>
      <c r="U214" s="61">
        <f t="shared" si="14"/>
        <v>0</v>
      </c>
      <c r="V214" s="75">
        <v>43256</v>
      </c>
      <c r="W214" s="78">
        <v>1.9053</v>
      </c>
    </row>
    <row r="215" spans="1:23" x14ac:dyDescent="0.15">
      <c r="A215" s="72" t="s">
        <v>217</v>
      </c>
      <c r="B215" s="72" t="s">
        <v>130</v>
      </c>
      <c r="C215" s="72" t="s">
        <v>83</v>
      </c>
      <c r="D215" s="74">
        <v>13</v>
      </c>
      <c r="E215" s="74" t="s">
        <v>131</v>
      </c>
      <c r="F215" s="94"/>
      <c r="G215" s="94" t="s">
        <v>218</v>
      </c>
      <c r="H215" s="73"/>
      <c r="I215" s="74">
        <v>2</v>
      </c>
      <c r="J215" s="74">
        <v>13</v>
      </c>
      <c r="K215" s="75">
        <v>43255</v>
      </c>
      <c r="L215" s="76"/>
      <c r="M215" s="76">
        <v>9.7200000000000006</v>
      </c>
      <c r="N215" s="76">
        <v>1.1399999999999999</v>
      </c>
      <c r="O215" s="76">
        <v>3.15</v>
      </c>
      <c r="P215" s="76">
        <v>11.76</v>
      </c>
      <c r="Q215" s="59">
        <f t="shared" si="16"/>
        <v>9.7200000000000006</v>
      </c>
      <c r="R215" s="59">
        <f t="shared" si="12"/>
        <v>1.7887686497654491</v>
      </c>
      <c r="S215" s="60">
        <f t="shared" si="13"/>
        <v>0</v>
      </c>
      <c r="T215" s="77"/>
      <c r="U215" s="61">
        <f t="shared" si="14"/>
        <v>0</v>
      </c>
      <c r="V215" s="75">
        <v>43256</v>
      </c>
      <c r="W215" s="78">
        <v>1.5849</v>
      </c>
    </row>
    <row r="216" spans="1:23" x14ac:dyDescent="0.15">
      <c r="A216" s="72" t="s">
        <v>227</v>
      </c>
      <c r="B216" s="72" t="s">
        <v>142</v>
      </c>
      <c r="C216" s="72" t="s">
        <v>83</v>
      </c>
      <c r="D216" s="74">
        <v>33</v>
      </c>
      <c r="E216" s="74">
        <v>40</v>
      </c>
      <c r="F216" s="94" t="s">
        <v>213</v>
      </c>
      <c r="G216" s="94" t="s">
        <v>227</v>
      </c>
      <c r="H216" s="73"/>
      <c r="I216" s="74">
        <v>2</v>
      </c>
      <c r="J216" s="74">
        <v>31</v>
      </c>
      <c r="K216" s="75">
        <v>43255</v>
      </c>
      <c r="L216" s="76"/>
      <c r="M216" s="76">
        <v>24.07</v>
      </c>
      <c r="N216" s="76">
        <v>1.85</v>
      </c>
      <c r="O216" s="76"/>
      <c r="P216" s="76">
        <v>7.69</v>
      </c>
      <c r="Q216" s="59">
        <f t="shared" si="16"/>
        <v>24.07</v>
      </c>
      <c r="R216" s="59">
        <f t="shared" si="12"/>
        <v>1.6587128422864417</v>
      </c>
      <c r="S216" s="60">
        <f t="shared" si="13"/>
        <v>0</v>
      </c>
      <c r="T216" s="77"/>
      <c r="U216" s="61">
        <f t="shared" si="14"/>
        <v>0</v>
      </c>
      <c r="V216" s="75">
        <v>43256</v>
      </c>
      <c r="W216" s="78">
        <v>0.97040000000000004</v>
      </c>
    </row>
    <row r="217" spans="1:23" x14ac:dyDescent="0.15">
      <c r="A217" s="72" t="s">
        <v>224</v>
      </c>
      <c r="B217" s="72" t="s">
        <v>162</v>
      </c>
      <c r="C217" s="72" t="s">
        <v>83</v>
      </c>
      <c r="D217" s="74">
        <v>33</v>
      </c>
      <c r="E217" s="74">
        <v>40</v>
      </c>
      <c r="F217" s="94" t="s">
        <v>225</v>
      </c>
      <c r="G217" s="94" t="s">
        <v>226</v>
      </c>
      <c r="H217" s="73"/>
      <c r="I217" s="74">
        <v>2</v>
      </c>
      <c r="J217" s="74">
        <v>31</v>
      </c>
      <c r="K217" s="75">
        <v>43255</v>
      </c>
      <c r="L217" s="76"/>
      <c r="M217" s="76">
        <v>24.6</v>
      </c>
      <c r="N217" s="76">
        <v>2.2000000000000002</v>
      </c>
      <c r="O217" s="76"/>
      <c r="P217" s="76">
        <v>8.94</v>
      </c>
      <c r="Q217" s="59">
        <f t="shared" si="16"/>
        <v>24.6</v>
      </c>
      <c r="R217" s="59">
        <f t="shared" si="12"/>
        <v>1.5880097825368493</v>
      </c>
      <c r="S217" s="60">
        <f t="shared" si="13"/>
        <v>0</v>
      </c>
      <c r="T217" s="77"/>
      <c r="U217" s="61">
        <f t="shared" si="14"/>
        <v>0</v>
      </c>
      <c r="V217" s="75">
        <v>43256</v>
      </c>
      <c r="W217" s="78">
        <v>2.2157</v>
      </c>
    </row>
    <row r="218" spans="1:23" x14ac:dyDescent="0.15">
      <c r="A218" s="72" t="s">
        <v>212</v>
      </c>
      <c r="B218" s="72" t="s">
        <v>55</v>
      </c>
      <c r="C218" s="72" t="s">
        <v>62</v>
      </c>
      <c r="D218" s="74">
        <v>10</v>
      </c>
      <c r="E218" s="74" t="s">
        <v>64</v>
      </c>
      <c r="F218" s="94" t="s">
        <v>213</v>
      </c>
      <c r="G218" s="94" t="s">
        <v>214</v>
      </c>
      <c r="H218" s="73"/>
      <c r="I218" s="74">
        <v>2</v>
      </c>
      <c r="J218" s="74">
        <v>10</v>
      </c>
      <c r="K218" s="75">
        <v>43255</v>
      </c>
      <c r="L218" s="76">
        <v>11.31</v>
      </c>
      <c r="M218" s="76">
        <v>8.84</v>
      </c>
      <c r="N218" s="76">
        <v>1.05</v>
      </c>
      <c r="O218" s="76">
        <v>3.73</v>
      </c>
      <c r="P218" s="76">
        <v>11.89</v>
      </c>
      <c r="Q218" s="59">
        <f t="shared" si="16"/>
        <v>11.31</v>
      </c>
      <c r="R218" s="59">
        <f t="shared" si="12"/>
        <v>1.279161</v>
      </c>
      <c r="S218" s="60">
        <f t="shared" si="13"/>
        <v>0</v>
      </c>
      <c r="T218" s="77"/>
      <c r="U218" s="61">
        <f t="shared" si="14"/>
        <v>0</v>
      </c>
      <c r="V218" s="75">
        <v>43256</v>
      </c>
      <c r="W218" s="78">
        <v>1.123</v>
      </c>
    </row>
    <row r="219" spans="1:23" x14ac:dyDescent="0.15">
      <c r="A219" s="72" t="s">
        <v>212</v>
      </c>
      <c r="B219" s="72" t="s">
        <v>201</v>
      </c>
      <c r="C219" s="72" t="s">
        <v>62</v>
      </c>
      <c r="D219" s="90">
        <v>10</v>
      </c>
      <c r="E219" s="74" t="s">
        <v>64</v>
      </c>
      <c r="F219" s="94" t="s">
        <v>213</v>
      </c>
      <c r="G219" s="94" t="s">
        <v>230</v>
      </c>
      <c r="H219" s="73"/>
      <c r="I219" s="74">
        <v>2</v>
      </c>
      <c r="J219" s="74">
        <v>10</v>
      </c>
      <c r="K219" s="75">
        <v>43255</v>
      </c>
      <c r="L219" s="76">
        <v>11.31</v>
      </c>
      <c r="M219" s="76">
        <v>8.84</v>
      </c>
      <c r="N219" s="76">
        <v>1.05</v>
      </c>
      <c r="O219" s="76">
        <v>3.73</v>
      </c>
      <c r="P219" s="76">
        <v>11.89</v>
      </c>
      <c r="Q219" s="59">
        <f t="shared" si="16"/>
        <v>11.31</v>
      </c>
      <c r="R219" s="59">
        <f t="shared" si="12"/>
        <v>1.279161</v>
      </c>
      <c r="S219" s="60">
        <f t="shared" si="13"/>
        <v>0</v>
      </c>
      <c r="T219" s="77"/>
      <c r="U219" s="61">
        <f t="shared" si="14"/>
        <v>0</v>
      </c>
      <c r="V219" s="75">
        <v>43256</v>
      </c>
      <c r="W219" s="78">
        <v>1.5249999999999999</v>
      </c>
    </row>
    <row r="220" spans="1:23" x14ac:dyDescent="0.15">
      <c r="A220" s="72" t="s">
        <v>222</v>
      </c>
      <c r="B220" s="72" t="s">
        <v>82</v>
      </c>
      <c r="C220" s="72" t="s">
        <v>83</v>
      </c>
      <c r="D220" s="74">
        <v>15</v>
      </c>
      <c r="E220" s="74">
        <v>25</v>
      </c>
      <c r="F220" s="94" t="s">
        <v>223</v>
      </c>
      <c r="G220" s="94" t="s">
        <v>223</v>
      </c>
      <c r="H220" s="73"/>
      <c r="I220" s="74">
        <v>2</v>
      </c>
      <c r="J220" s="74">
        <v>15</v>
      </c>
      <c r="K220" s="75">
        <v>43255</v>
      </c>
      <c r="L220" s="76"/>
      <c r="M220" s="76">
        <v>13.33</v>
      </c>
      <c r="N220" s="76">
        <v>1.78</v>
      </c>
      <c r="O220" s="76">
        <v>3.41</v>
      </c>
      <c r="P220" s="76">
        <v>13.35</v>
      </c>
      <c r="Q220" s="59">
        <f t="shared" si="16"/>
        <v>13.33</v>
      </c>
      <c r="R220" s="59">
        <f t="shared" si="12"/>
        <v>1.2662580498838136</v>
      </c>
      <c r="S220" s="60">
        <f t="shared" si="13"/>
        <v>0</v>
      </c>
      <c r="T220" s="77"/>
      <c r="U220" s="61">
        <f t="shared" si="14"/>
        <v>0</v>
      </c>
      <c r="V220" s="75">
        <v>43256</v>
      </c>
      <c r="W220" s="78">
        <v>1.0416000000000001</v>
      </c>
    </row>
    <row r="221" spans="1:23" x14ac:dyDescent="0.15">
      <c r="A221" s="72" t="s">
        <v>207</v>
      </c>
      <c r="B221" s="72" t="s">
        <v>53</v>
      </c>
      <c r="C221" s="72" t="s">
        <v>62</v>
      </c>
      <c r="D221" s="74">
        <v>10</v>
      </c>
      <c r="E221" s="74" t="s">
        <v>64</v>
      </c>
      <c r="F221" s="94" t="s">
        <v>208</v>
      </c>
      <c r="G221" s="94" t="s">
        <v>208</v>
      </c>
      <c r="H221" s="73"/>
      <c r="I221" s="74">
        <v>2</v>
      </c>
      <c r="J221" s="74">
        <v>10</v>
      </c>
      <c r="K221" s="75">
        <v>43255</v>
      </c>
      <c r="L221" s="76">
        <v>11.17</v>
      </c>
      <c r="M221" s="76">
        <v>8.9600000000000009</v>
      </c>
      <c r="N221" s="76">
        <v>1.05</v>
      </c>
      <c r="O221" s="76">
        <v>3.19</v>
      </c>
      <c r="P221" s="76">
        <v>11.71</v>
      </c>
      <c r="Q221" s="59">
        <f t="shared" si="16"/>
        <v>11.17</v>
      </c>
      <c r="R221" s="59">
        <f t="shared" si="12"/>
        <v>1.247689</v>
      </c>
      <c r="S221" s="60">
        <f t="shared" si="13"/>
        <v>0</v>
      </c>
      <c r="T221" s="77"/>
      <c r="U221" s="61">
        <f t="shared" si="14"/>
        <v>0</v>
      </c>
      <c r="V221" s="75">
        <v>43256</v>
      </c>
      <c r="W221" s="78">
        <v>1.1870000000000001</v>
      </c>
    </row>
    <row r="222" spans="1:23" x14ac:dyDescent="0.15">
      <c r="A222" s="72" t="s">
        <v>228</v>
      </c>
      <c r="B222" s="72" t="s">
        <v>105</v>
      </c>
      <c r="C222" s="72" t="s">
        <v>83</v>
      </c>
      <c r="D222" s="74">
        <v>24</v>
      </c>
      <c r="E222" s="74">
        <v>33</v>
      </c>
      <c r="F222" s="94" t="s">
        <v>213</v>
      </c>
      <c r="G222" s="94" t="s">
        <v>229</v>
      </c>
      <c r="H222" s="73"/>
      <c r="I222" s="74">
        <v>2</v>
      </c>
      <c r="J222" s="74">
        <v>24</v>
      </c>
      <c r="K222" s="75">
        <v>43255</v>
      </c>
      <c r="L222" s="76"/>
      <c r="M222" s="76">
        <v>22.58</v>
      </c>
      <c r="N222" s="76">
        <v>3.09</v>
      </c>
      <c r="O222" s="76"/>
      <c r="P222" s="76">
        <v>13.66</v>
      </c>
      <c r="Q222" s="59">
        <f t="shared" si="16"/>
        <v>22.58</v>
      </c>
      <c r="R222" s="59">
        <f t="shared" si="12"/>
        <v>1.129729861192289</v>
      </c>
      <c r="S222" s="60">
        <f t="shared" si="13"/>
        <v>0</v>
      </c>
      <c r="T222" s="77"/>
      <c r="U222" s="61">
        <f t="shared" si="14"/>
        <v>0</v>
      </c>
      <c r="V222" s="75">
        <v>43256</v>
      </c>
      <c r="W222" s="78">
        <v>1.1276999999999999</v>
      </c>
    </row>
    <row r="223" spans="1:23" x14ac:dyDescent="0.15">
      <c r="A223" s="72" t="s">
        <v>215</v>
      </c>
      <c r="B223" s="72" t="s">
        <v>56</v>
      </c>
      <c r="C223" s="72" t="s">
        <v>62</v>
      </c>
      <c r="D223" s="74">
        <v>10</v>
      </c>
      <c r="E223" s="74" t="s">
        <v>64</v>
      </c>
      <c r="F223" s="94" t="s">
        <v>213</v>
      </c>
      <c r="G223" s="94" t="s">
        <v>216</v>
      </c>
      <c r="H223" s="73"/>
      <c r="I223" s="74">
        <v>2</v>
      </c>
      <c r="J223" s="74">
        <v>10</v>
      </c>
      <c r="K223" s="75">
        <v>43255</v>
      </c>
      <c r="L223" s="76">
        <v>10.08</v>
      </c>
      <c r="M223" s="76">
        <v>9.92</v>
      </c>
      <c r="N223" s="76">
        <v>1.18</v>
      </c>
      <c r="O223" s="76">
        <v>3.03</v>
      </c>
      <c r="P223" s="76">
        <v>11.92</v>
      </c>
      <c r="Q223" s="59">
        <f t="shared" si="16"/>
        <v>10.08</v>
      </c>
      <c r="R223" s="59">
        <f t="shared" si="12"/>
        <v>1.0160640000000001</v>
      </c>
      <c r="S223" s="60">
        <f t="shared" si="13"/>
        <v>0</v>
      </c>
      <c r="T223" s="77"/>
      <c r="U223" s="61">
        <f t="shared" si="14"/>
        <v>0</v>
      </c>
      <c r="V223" s="75">
        <v>43256</v>
      </c>
      <c r="W223" s="78">
        <v>1.4883</v>
      </c>
    </row>
    <row r="224" spans="1:23" x14ac:dyDescent="0.15">
      <c r="A224" s="72" t="s">
        <v>231</v>
      </c>
      <c r="B224" s="72" t="s">
        <v>108</v>
      </c>
      <c r="C224" s="72" t="s">
        <v>83</v>
      </c>
      <c r="D224" s="74">
        <v>23</v>
      </c>
      <c r="E224" s="74">
        <v>35</v>
      </c>
      <c r="F224" s="94" t="s">
        <v>232</v>
      </c>
      <c r="G224" s="94" t="s">
        <v>233</v>
      </c>
      <c r="H224" s="73"/>
      <c r="I224" s="74">
        <v>2</v>
      </c>
      <c r="J224" s="74">
        <v>23</v>
      </c>
      <c r="K224" s="75">
        <v>43255</v>
      </c>
      <c r="L224" s="76"/>
      <c r="M224" s="76">
        <v>31.06</v>
      </c>
      <c r="N224" s="76">
        <v>5.31</v>
      </c>
      <c r="O224" s="76"/>
      <c r="P224" s="76">
        <v>17.09</v>
      </c>
      <c r="Q224" s="59">
        <f t="shared" si="16"/>
        <v>31.06</v>
      </c>
      <c r="R224" s="59">
        <f t="shared" si="12"/>
        <v>0.54834358773849845</v>
      </c>
      <c r="S224" s="60">
        <f t="shared" si="13"/>
        <v>0</v>
      </c>
      <c r="T224" s="77"/>
      <c r="U224" s="61">
        <f t="shared" si="14"/>
        <v>0</v>
      </c>
      <c r="V224" s="75">
        <v>43256</v>
      </c>
      <c r="W224" s="78">
        <v>1.6516999999999999</v>
      </c>
    </row>
    <row r="225" spans="1:23" x14ac:dyDescent="0.15">
      <c r="A225" s="72" t="s">
        <v>219</v>
      </c>
      <c r="B225" s="72" t="s">
        <v>134</v>
      </c>
      <c r="C225" s="72" t="s">
        <v>83</v>
      </c>
      <c r="D225" s="74">
        <v>24</v>
      </c>
      <c r="E225" s="74">
        <v>29</v>
      </c>
      <c r="F225" s="94" t="s">
        <v>220</v>
      </c>
      <c r="G225" s="94" t="s">
        <v>221</v>
      </c>
      <c r="H225" s="73"/>
      <c r="I225" s="74">
        <v>2</v>
      </c>
      <c r="J225" s="74">
        <v>24</v>
      </c>
      <c r="K225" s="75">
        <v>43256</v>
      </c>
      <c r="L225" s="76"/>
      <c r="M225" s="76">
        <v>17.75</v>
      </c>
      <c r="N225" s="76">
        <v>2.23</v>
      </c>
      <c r="O225" s="76">
        <v>1.84</v>
      </c>
      <c r="P225" s="76">
        <v>12.54</v>
      </c>
      <c r="Q225" s="59">
        <f t="shared" ref="Q225:Q235" si="17">IF(C225="盈利收益率",L225,IF(C225="市盈率",M225,IF(C225="市净率",N225,-1)))</f>
        <v>17.75</v>
      </c>
      <c r="R225" s="59">
        <f t="shared" si="12"/>
        <v>1.8282086887522315</v>
      </c>
      <c r="S225" s="60">
        <f t="shared" si="13"/>
        <v>0</v>
      </c>
      <c r="T225" s="77"/>
      <c r="U225" s="61">
        <f t="shared" si="14"/>
        <v>0</v>
      </c>
      <c r="V225" s="75">
        <v>43257</v>
      </c>
      <c r="W225" s="78">
        <v>1.8985000000000001</v>
      </c>
    </row>
    <row r="226" spans="1:23" x14ac:dyDescent="0.15">
      <c r="A226" s="72" t="s">
        <v>217</v>
      </c>
      <c r="B226" s="72" t="s">
        <v>130</v>
      </c>
      <c r="C226" s="72" t="s">
        <v>83</v>
      </c>
      <c r="D226" s="74">
        <v>13</v>
      </c>
      <c r="E226" s="74" t="s">
        <v>131</v>
      </c>
      <c r="F226" s="94"/>
      <c r="G226" s="94" t="s">
        <v>218</v>
      </c>
      <c r="H226" s="73"/>
      <c r="I226" s="74">
        <v>2</v>
      </c>
      <c r="J226" s="74">
        <v>13</v>
      </c>
      <c r="K226" s="75">
        <v>43256</v>
      </c>
      <c r="L226" s="76"/>
      <c r="M226" s="76">
        <v>9.73</v>
      </c>
      <c r="N226" s="76">
        <v>1.1399999999999999</v>
      </c>
      <c r="O226" s="76">
        <v>3.15</v>
      </c>
      <c r="P226" s="76">
        <v>11.76</v>
      </c>
      <c r="Q226" s="59">
        <f t="shared" si="17"/>
        <v>9.73</v>
      </c>
      <c r="R226" s="59">
        <f t="shared" si="12"/>
        <v>1.7850937279834038</v>
      </c>
      <c r="S226" s="60">
        <f t="shared" si="13"/>
        <v>0</v>
      </c>
      <c r="T226" s="77"/>
      <c r="U226" s="61">
        <f t="shared" si="14"/>
        <v>0</v>
      </c>
      <c r="V226" s="75">
        <v>43257</v>
      </c>
      <c r="W226" s="78">
        <v>1.5788</v>
      </c>
    </row>
    <row r="227" spans="1:23" x14ac:dyDescent="0.15">
      <c r="A227" s="72" t="s">
        <v>227</v>
      </c>
      <c r="B227" s="72" t="s">
        <v>142</v>
      </c>
      <c r="C227" s="72" t="s">
        <v>83</v>
      </c>
      <c r="D227" s="74">
        <v>33</v>
      </c>
      <c r="E227" s="74">
        <v>40</v>
      </c>
      <c r="F227" s="94" t="s">
        <v>213</v>
      </c>
      <c r="G227" s="94" t="s">
        <v>227</v>
      </c>
      <c r="H227" s="73"/>
      <c r="I227" s="74">
        <v>2</v>
      </c>
      <c r="J227" s="74">
        <v>31</v>
      </c>
      <c r="K227" s="75">
        <v>43256</v>
      </c>
      <c r="L227" s="76"/>
      <c r="M227" s="76">
        <v>24.33</v>
      </c>
      <c r="N227" s="76">
        <v>1.88</v>
      </c>
      <c r="O227" s="76"/>
      <c r="P227" s="76">
        <v>7.71</v>
      </c>
      <c r="Q227" s="59">
        <f t="shared" si="17"/>
        <v>24.33</v>
      </c>
      <c r="R227" s="59">
        <f t="shared" si="12"/>
        <v>1.6234509431472885</v>
      </c>
      <c r="S227" s="60">
        <f t="shared" si="13"/>
        <v>0</v>
      </c>
      <c r="T227" s="77"/>
      <c r="U227" s="61">
        <f t="shared" si="14"/>
        <v>0</v>
      </c>
      <c r="V227" s="75">
        <v>43257</v>
      </c>
      <c r="W227" s="78">
        <v>0.96899999999999997</v>
      </c>
    </row>
    <row r="228" spans="1:23" x14ac:dyDescent="0.15">
      <c r="A228" s="72" t="s">
        <v>224</v>
      </c>
      <c r="B228" s="72" t="s">
        <v>162</v>
      </c>
      <c r="C228" s="72" t="s">
        <v>83</v>
      </c>
      <c r="D228" s="74">
        <v>33</v>
      </c>
      <c r="E228" s="74">
        <v>40</v>
      </c>
      <c r="F228" s="94" t="s">
        <v>225</v>
      </c>
      <c r="G228" s="94" t="s">
        <v>226</v>
      </c>
      <c r="H228" s="73"/>
      <c r="I228" s="74">
        <v>2</v>
      </c>
      <c r="J228" s="74">
        <v>31</v>
      </c>
      <c r="K228" s="75">
        <v>43256</v>
      </c>
      <c r="L228" s="76"/>
      <c r="M228" s="76">
        <v>24.98</v>
      </c>
      <c r="N228" s="76">
        <v>2.23</v>
      </c>
      <c r="O228" s="76"/>
      <c r="P228" s="76">
        <v>8.94</v>
      </c>
      <c r="Q228" s="59">
        <f t="shared" si="17"/>
        <v>24.98</v>
      </c>
      <c r="R228" s="59">
        <f t="shared" si="12"/>
        <v>1.5400631153441566</v>
      </c>
      <c r="S228" s="60">
        <f t="shared" si="13"/>
        <v>0</v>
      </c>
      <c r="T228" s="77"/>
      <c r="U228" s="61">
        <f t="shared" si="14"/>
        <v>0</v>
      </c>
      <c r="V228" s="75">
        <v>43257</v>
      </c>
      <c r="W228" s="78">
        <v>2.2161</v>
      </c>
    </row>
    <row r="229" spans="1:23" x14ac:dyDescent="0.15">
      <c r="A229" s="72" t="s">
        <v>212</v>
      </c>
      <c r="B229" s="72" t="s">
        <v>55</v>
      </c>
      <c r="C229" s="72" t="s">
        <v>62</v>
      </c>
      <c r="D229" s="74">
        <v>10</v>
      </c>
      <c r="E229" s="74" t="s">
        <v>64</v>
      </c>
      <c r="F229" s="94" t="s">
        <v>213</v>
      </c>
      <c r="G229" s="94" t="s">
        <v>214</v>
      </c>
      <c r="H229" s="73"/>
      <c r="I229" s="74">
        <v>2</v>
      </c>
      <c r="J229" s="74">
        <v>10</v>
      </c>
      <c r="K229" s="75">
        <v>43256</v>
      </c>
      <c r="L229" s="76">
        <v>11.32</v>
      </c>
      <c r="M229" s="76">
        <v>8.84</v>
      </c>
      <c r="N229" s="76">
        <v>1.05</v>
      </c>
      <c r="O229" s="76">
        <v>3.73</v>
      </c>
      <c r="P229" s="76">
        <v>11.89</v>
      </c>
      <c r="Q229" s="59">
        <f t="shared" si="17"/>
        <v>11.32</v>
      </c>
      <c r="R229" s="59">
        <f t="shared" si="12"/>
        <v>1.2814240000000003</v>
      </c>
      <c r="S229" s="60">
        <f t="shared" si="13"/>
        <v>0</v>
      </c>
      <c r="T229" s="77"/>
      <c r="U229" s="61">
        <f t="shared" si="14"/>
        <v>0</v>
      </c>
      <c r="V229" s="75">
        <v>43257</v>
      </c>
      <c r="W229" s="78">
        <v>1.1220000000000001</v>
      </c>
    </row>
    <row r="230" spans="1:23" x14ac:dyDescent="0.15">
      <c r="A230" s="72" t="s">
        <v>212</v>
      </c>
      <c r="B230" s="72" t="s">
        <v>201</v>
      </c>
      <c r="C230" s="72" t="s">
        <v>62</v>
      </c>
      <c r="D230" s="90">
        <v>10</v>
      </c>
      <c r="E230" s="74" t="s">
        <v>64</v>
      </c>
      <c r="F230" s="94" t="s">
        <v>213</v>
      </c>
      <c r="G230" s="94" t="s">
        <v>230</v>
      </c>
      <c r="H230" s="73"/>
      <c r="I230" s="74">
        <v>2</v>
      </c>
      <c r="J230" s="74">
        <v>10</v>
      </c>
      <c r="K230" s="75">
        <v>43256</v>
      </c>
      <c r="L230" s="76">
        <v>11.32</v>
      </c>
      <c r="M230" s="76">
        <v>8.84</v>
      </c>
      <c r="N230" s="76">
        <v>1.05</v>
      </c>
      <c r="O230" s="76">
        <v>3.73</v>
      </c>
      <c r="P230" s="76">
        <v>11.89</v>
      </c>
      <c r="Q230" s="59">
        <f t="shared" si="17"/>
        <v>11.32</v>
      </c>
      <c r="R230" s="59">
        <f t="shared" si="12"/>
        <v>1.2814240000000003</v>
      </c>
      <c r="S230" s="60">
        <f t="shared" si="13"/>
        <v>0</v>
      </c>
      <c r="T230" s="77"/>
      <c r="U230" s="61">
        <f t="shared" si="14"/>
        <v>0</v>
      </c>
      <c r="V230" s="75">
        <v>43257</v>
      </c>
      <c r="W230" s="78">
        <v>1.526</v>
      </c>
    </row>
    <row r="231" spans="1:23" x14ac:dyDescent="0.15">
      <c r="A231" s="72" t="s">
        <v>222</v>
      </c>
      <c r="B231" s="72" t="s">
        <v>82</v>
      </c>
      <c r="C231" s="72" t="s">
        <v>83</v>
      </c>
      <c r="D231" s="74">
        <v>15</v>
      </c>
      <c r="E231" s="74">
        <v>25</v>
      </c>
      <c r="F231" s="94" t="s">
        <v>223</v>
      </c>
      <c r="G231" s="94" t="s">
        <v>223</v>
      </c>
      <c r="H231" s="73"/>
      <c r="I231" s="74">
        <v>2</v>
      </c>
      <c r="J231" s="74">
        <v>15</v>
      </c>
      <c r="K231" s="75">
        <v>43256</v>
      </c>
      <c r="L231" s="76"/>
      <c r="M231" s="76">
        <v>13.42</v>
      </c>
      <c r="N231" s="76">
        <v>1.79</v>
      </c>
      <c r="O231" s="76">
        <v>3.39</v>
      </c>
      <c r="P231" s="76">
        <v>13.34</v>
      </c>
      <c r="Q231" s="59">
        <f t="shared" si="17"/>
        <v>13.42</v>
      </c>
      <c r="R231" s="59">
        <f t="shared" si="12"/>
        <v>1.2493309138883399</v>
      </c>
      <c r="S231" s="60">
        <f t="shared" si="13"/>
        <v>0</v>
      </c>
      <c r="T231" s="77"/>
      <c r="U231" s="61">
        <f t="shared" si="14"/>
        <v>0</v>
      </c>
      <c r="V231" s="75">
        <v>43257</v>
      </c>
      <c r="W231" s="78">
        <v>1.0422</v>
      </c>
    </row>
    <row r="232" spans="1:23" x14ac:dyDescent="0.15">
      <c r="A232" s="72" t="s">
        <v>207</v>
      </c>
      <c r="B232" s="72" t="s">
        <v>53</v>
      </c>
      <c r="C232" s="72" t="s">
        <v>62</v>
      </c>
      <c r="D232" s="74">
        <v>10</v>
      </c>
      <c r="E232" s="74" t="s">
        <v>64</v>
      </c>
      <c r="F232" s="94" t="s">
        <v>208</v>
      </c>
      <c r="G232" s="94" t="s">
        <v>208</v>
      </c>
      <c r="H232" s="73"/>
      <c r="I232" s="74">
        <v>2</v>
      </c>
      <c r="J232" s="74">
        <v>10</v>
      </c>
      <c r="K232" s="75">
        <v>43256</v>
      </c>
      <c r="L232" s="76">
        <v>11.18</v>
      </c>
      <c r="M232" s="76">
        <v>8.94</v>
      </c>
      <c r="N232" s="76">
        <v>1.05</v>
      </c>
      <c r="O232" s="76">
        <v>3.19</v>
      </c>
      <c r="P232" s="76">
        <v>11.71</v>
      </c>
      <c r="Q232" s="59">
        <f t="shared" si="17"/>
        <v>11.18</v>
      </c>
      <c r="R232" s="59">
        <f t="shared" si="12"/>
        <v>1.2499239999999998</v>
      </c>
      <c r="S232" s="60">
        <f t="shared" si="13"/>
        <v>0</v>
      </c>
      <c r="T232" s="77"/>
      <c r="U232" s="61">
        <f t="shared" si="14"/>
        <v>0</v>
      </c>
      <c r="V232" s="75">
        <v>43257</v>
      </c>
      <c r="W232" s="78">
        <v>1.1839999999999999</v>
      </c>
    </row>
    <row r="233" spans="1:23" x14ac:dyDescent="0.15">
      <c r="A233" s="72" t="s">
        <v>228</v>
      </c>
      <c r="B233" s="72" t="s">
        <v>105</v>
      </c>
      <c r="C233" s="72" t="s">
        <v>83</v>
      </c>
      <c r="D233" s="74">
        <v>24</v>
      </c>
      <c r="E233" s="74">
        <v>33</v>
      </c>
      <c r="F233" s="94" t="s">
        <v>213</v>
      </c>
      <c r="G233" s="94" t="s">
        <v>229</v>
      </c>
      <c r="H233" s="73"/>
      <c r="I233" s="74">
        <v>2</v>
      </c>
      <c r="J233" s="74">
        <v>24</v>
      </c>
      <c r="K233" s="75">
        <v>43256</v>
      </c>
      <c r="L233" s="76"/>
      <c r="M233" s="76">
        <v>22.99</v>
      </c>
      <c r="N233" s="76">
        <v>3.14</v>
      </c>
      <c r="O233" s="76"/>
      <c r="P233" s="76">
        <v>13.66</v>
      </c>
      <c r="Q233" s="59">
        <f t="shared" si="17"/>
        <v>22.99</v>
      </c>
      <c r="R233" s="59">
        <f t="shared" si="12"/>
        <v>1.0897943221337416</v>
      </c>
      <c r="S233" s="60">
        <f t="shared" si="13"/>
        <v>0</v>
      </c>
      <c r="T233" s="77"/>
      <c r="U233" s="61">
        <f t="shared" si="14"/>
        <v>0</v>
      </c>
      <c r="V233" s="75">
        <v>43257</v>
      </c>
      <c r="W233" s="78">
        <v>1.1306</v>
      </c>
    </row>
    <row r="234" spans="1:23" x14ac:dyDescent="0.15">
      <c r="A234" s="72" t="s">
        <v>215</v>
      </c>
      <c r="B234" s="72" t="s">
        <v>56</v>
      </c>
      <c r="C234" s="72" t="s">
        <v>62</v>
      </c>
      <c r="D234" s="74">
        <v>10</v>
      </c>
      <c r="E234" s="74" t="s">
        <v>64</v>
      </c>
      <c r="F234" s="94" t="s">
        <v>213</v>
      </c>
      <c r="G234" s="94" t="s">
        <v>216</v>
      </c>
      <c r="H234" s="73"/>
      <c r="I234" s="74">
        <v>2</v>
      </c>
      <c r="J234" s="74">
        <v>10</v>
      </c>
      <c r="K234" s="75">
        <v>43256</v>
      </c>
      <c r="L234" s="76">
        <v>10.08</v>
      </c>
      <c r="M234" s="76">
        <v>9.92</v>
      </c>
      <c r="N234" s="76">
        <v>1.18</v>
      </c>
      <c r="O234" s="76">
        <v>3.03</v>
      </c>
      <c r="P234" s="76">
        <v>11.92</v>
      </c>
      <c r="Q234" s="59">
        <f t="shared" si="17"/>
        <v>10.08</v>
      </c>
      <c r="R234" s="59">
        <f t="shared" si="12"/>
        <v>1.0160640000000001</v>
      </c>
      <c r="S234" s="60">
        <f t="shared" si="13"/>
        <v>0</v>
      </c>
      <c r="T234" s="77"/>
      <c r="U234" s="61">
        <f t="shared" si="14"/>
        <v>0</v>
      </c>
      <c r="V234" s="75">
        <v>43257</v>
      </c>
      <c r="W234" s="78">
        <v>1.48</v>
      </c>
    </row>
    <row r="235" spans="1:23" x14ac:dyDescent="0.15">
      <c r="A235" s="72" t="s">
        <v>231</v>
      </c>
      <c r="B235" s="72" t="s">
        <v>108</v>
      </c>
      <c r="C235" s="72" t="s">
        <v>83</v>
      </c>
      <c r="D235" s="74">
        <v>23</v>
      </c>
      <c r="E235" s="74">
        <v>35</v>
      </c>
      <c r="F235" s="94" t="s">
        <v>232</v>
      </c>
      <c r="G235" s="94" t="s">
        <v>233</v>
      </c>
      <c r="H235" s="73"/>
      <c r="I235" s="74">
        <v>2</v>
      </c>
      <c r="J235" s="74">
        <v>23</v>
      </c>
      <c r="K235" s="75">
        <v>43256</v>
      </c>
      <c r="L235" s="76"/>
      <c r="M235" s="76">
        <v>31.3</v>
      </c>
      <c r="N235" s="76">
        <v>5.35</v>
      </c>
      <c r="O235" s="76"/>
      <c r="P235" s="76">
        <v>17.09</v>
      </c>
      <c r="Q235" s="59">
        <f t="shared" si="17"/>
        <v>31.3</v>
      </c>
      <c r="R235" s="59">
        <f t="shared" si="12"/>
        <v>0.53996672416784897</v>
      </c>
      <c r="S235" s="60">
        <f t="shared" si="13"/>
        <v>0</v>
      </c>
      <c r="T235" s="77"/>
      <c r="U235" s="61">
        <f t="shared" si="14"/>
        <v>0</v>
      </c>
      <c r="V235" s="75">
        <v>43257</v>
      </c>
      <c r="W235" s="78">
        <v>1.6459999999999999</v>
      </c>
    </row>
    <row r="236" spans="1:23" x14ac:dyDescent="0.15">
      <c r="A236" s="72" t="s">
        <v>219</v>
      </c>
      <c r="B236" s="72" t="s">
        <v>134</v>
      </c>
      <c r="C236" s="72" t="s">
        <v>83</v>
      </c>
      <c r="D236" s="74">
        <v>24</v>
      </c>
      <c r="E236" s="74">
        <v>29</v>
      </c>
      <c r="F236" s="94" t="s">
        <v>220</v>
      </c>
      <c r="G236" s="94" t="s">
        <v>221</v>
      </c>
      <c r="H236" s="73"/>
      <c r="I236" s="74">
        <v>2</v>
      </c>
      <c r="J236" s="74">
        <v>24</v>
      </c>
      <c r="K236" s="75">
        <v>43257</v>
      </c>
      <c r="L236" s="76"/>
      <c r="M236" s="76">
        <v>17.7</v>
      </c>
      <c r="N236" s="76">
        <v>2.2200000000000002</v>
      </c>
      <c r="O236" s="76">
        <v>1.85</v>
      </c>
      <c r="P236" s="76">
        <v>12.54</v>
      </c>
      <c r="Q236" s="59">
        <f t="shared" ref="Q236:Q257" si="18">IF(C236="盈利收益率",L236,IF(C236="市盈率",M236,IF(C236="市净率",N236,-1)))</f>
        <v>17.7</v>
      </c>
      <c r="R236" s="59">
        <f t="shared" si="12"/>
        <v>1.8385521401896012</v>
      </c>
      <c r="S236" s="60">
        <f t="shared" si="13"/>
        <v>0</v>
      </c>
      <c r="T236" s="77"/>
      <c r="U236" s="61">
        <f t="shared" si="14"/>
        <v>0</v>
      </c>
      <c r="V236" s="75">
        <v>43258</v>
      </c>
      <c r="W236" s="78">
        <v>1.8973</v>
      </c>
    </row>
    <row r="237" spans="1:23" x14ac:dyDescent="0.15">
      <c r="A237" s="72" t="s">
        <v>217</v>
      </c>
      <c r="B237" s="72" t="s">
        <v>130</v>
      </c>
      <c r="C237" s="72" t="s">
        <v>83</v>
      </c>
      <c r="D237" s="74">
        <v>13</v>
      </c>
      <c r="E237" s="74" t="s">
        <v>131</v>
      </c>
      <c r="F237" s="94"/>
      <c r="G237" s="94" t="s">
        <v>218</v>
      </c>
      <c r="H237" s="73"/>
      <c r="I237" s="74">
        <v>2</v>
      </c>
      <c r="J237" s="74">
        <v>13</v>
      </c>
      <c r="K237" s="75">
        <v>43257</v>
      </c>
      <c r="L237" s="76"/>
      <c r="M237" s="76">
        <v>9.69</v>
      </c>
      <c r="N237" s="76">
        <v>1.1399999999999999</v>
      </c>
      <c r="O237" s="76">
        <v>3.16</v>
      </c>
      <c r="P237" s="76">
        <v>11.76</v>
      </c>
      <c r="Q237" s="59">
        <f t="shared" si="18"/>
        <v>9.69</v>
      </c>
      <c r="R237" s="59">
        <f t="shared" si="12"/>
        <v>1.7998617620966155</v>
      </c>
      <c r="S237" s="60">
        <f t="shared" si="13"/>
        <v>0</v>
      </c>
      <c r="T237" s="77"/>
      <c r="U237" s="61">
        <f t="shared" si="14"/>
        <v>0</v>
      </c>
      <c r="V237" s="75">
        <v>43258</v>
      </c>
      <c r="W237" s="78">
        <v>1.583</v>
      </c>
    </row>
    <row r="238" spans="1:23" x14ac:dyDescent="0.15">
      <c r="A238" s="72" t="s">
        <v>227</v>
      </c>
      <c r="B238" s="72" t="s">
        <v>142</v>
      </c>
      <c r="C238" s="72" t="s">
        <v>83</v>
      </c>
      <c r="D238" s="74">
        <v>33</v>
      </c>
      <c r="E238" s="74">
        <v>40</v>
      </c>
      <c r="F238" s="94" t="s">
        <v>213</v>
      </c>
      <c r="G238" s="94" t="s">
        <v>227</v>
      </c>
      <c r="H238" s="73"/>
      <c r="I238" s="74">
        <v>2</v>
      </c>
      <c r="J238" s="74">
        <v>31</v>
      </c>
      <c r="K238" s="75">
        <v>43257</v>
      </c>
      <c r="L238" s="76"/>
      <c r="M238" s="76">
        <v>24.28</v>
      </c>
      <c r="N238" s="76">
        <v>1.87</v>
      </c>
      <c r="O238" s="76"/>
      <c r="P238" s="76">
        <v>7.71</v>
      </c>
      <c r="Q238" s="59">
        <f t="shared" si="18"/>
        <v>24.28</v>
      </c>
      <c r="R238" s="59">
        <f t="shared" si="12"/>
        <v>1.6301441990614711</v>
      </c>
      <c r="S238" s="60">
        <f t="shared" si="13"/>
        <v>0</v>
      </c>
      <c r="T238" s="77"/>
      <c r="U238" s="61">
        <f t="shared" si="14"/>
        <v>0</v>
      </c>
      <c r="V238" s="75">
        <v>43258</v>
      </c>
      <c r="W238" s="78">
        <v>0.96289999999999998</v>
      </c>
    </row>
    <row r="239" spans="1:23" x14ac:dyDescent="0.15">
      <c r="A239" s="72" t="s">
        <v>224</v>
      </c>
      <c r="B239" s="72" t="s">
        <v>162</v>
      </c>
      <c r="C239" s="72" t="s">
        <v>83</v>
      </c>
      <c r="D239" s="74">
        <v>33</v>
      </c>
      <c r="E239" s="74">
        <v>40</v>
      </c>
      <c r="F239" s="94" t="s">
        <v>225</v>
      </c>
      <c r="G239" s="94" t="s">
        <v>226</v>
      </c>
      <c r="H239" s="73"/>
      <c r="I239" s="74">
        <v>2</v>
      </c>
      <c r="J239" s="74">
        <v>31</v>
      </c>
      <c r="K239" s="75">
        <v>43257</v>
      </c>
      <c r="L239" s="76"/>
      <c r="M239" s="76">
        <v>24.97</v>
      </c>
      <c r="N239" s="76">
        <v>2.23</v>
      </c>
      <c r="O239" s="76"/>
      <c r="P239" s="76">
        <v>8.94</v>
      </c>
      <c r="Q239" s="59">
        <f t="shared" si="18"/>
        <v>24.97</v>
      </c>
      <c r="R239" s="59">
        <f t="shared" si="12"/>
        <v>1.5412968930758562</v>
      </c>
      <c r="S239" s="60">
        <f t="shared" si="13"/>
        <v>0</v>
      </c>
      <c r="T239" s="77"/>
      <c r="U239" s="61">
        <f t="shared" si="14"/>
        <v>0</v>
      </c>
      <c r="V239" s="75">
        <v>43258</v>
      </c>
      <c r="W239" s="78">
        <v>2.2010000000000001</v>
      </c>
    </row>
    <row r="240" spans="1:23" x14ac:dyDescent="0.15">
      <c r="A240" s="72" t="s">
        <v>212</v>
      </c>
      <c r="B240" s="72" t="s">
        <v>55</v>
      </c>
      <c r="C240" s="72" t="s">
        <v>62</v>
      </c>
      <c r="D240" s="74">
        <v>10</v>
      </c>
      <c r="E240" s="74" t="s">
        <v>64</v>
      </c>
      <c r="F240" s="94" t="s">
        <v>213</v>
      </c>
      <c r="G240" s="94" t="s">
        <v>214</v>
      </c>
      <c r="H240" s="73"/>
      <c r="I240" s="74">
        <v>2</v>
      </c>
      <c r="J240" s="74">
        <v>10</v>
      </c>
      <c r="K240" s="75">
        <v>43257</v>
      </c>
      <c r="L240" s="76">
        <v>11.37</v>
      </c>
      <c r="M240" s="76">
        <v>8.8000000000000007</v>
      </c>
      <c r="N240" s="76">
        <v>1.05</v>
      </c>
      <c r="O240" s="76">
        <v>3.75</v>
      </c>
      <c r="P240" s="76">
        <v>11.89</v>
      </c>
      <c r="Q240" s="59">
        <f t="shared" si="18"/>
        <v>11.37</v>
      </c>
      <c r="R240" s="59">
        <f t="shared" si="12"/>
        <v>1.2927690000000001</v>
      </c>
      <c r="S240" s="60">
        <f t="shared" si="13"/>
        <v>0</v>
      </c>
      <c r="T240" s="77"/>
      <c r="U240" s="61">
        <f t="shared" si="14"/>
        <v>0</v>
      </c>
      <c r="V240" s="75">
        <v>43258</v>
      </c>
      <c r="W240" s="78">
        <v>1.1220000000000001</v>
      </c>
    </row>
    <row r="241" spans="1:23" x14ac:dyDescent="0.15">
      <c r="A241" s="72" t="s">
        <v>212</v>
      </c>
      <c r="B241" s="72" t="s">
        <v>201</v>
      </c>
      <c r="C241" s="72" t="s">
        <v>62</v>
      </c>
      <c r="D241" s="90">
        <v>10</v>
      </c>
      <c r="E241" s="74" t="s">
        <v>64</v>
      </c>
      <c r="F241" s="94" t="s">
        <v>213</v>
      </c>
      <c r="G241" s="94" t="s">
        <v>230</v>
      </c>
      <c r="H241" s="73"/>
      <c r="I241" s="74">
        <v>2</v>
      </c>
      <c r="J241" s="74">
        <v>10</v>
      </c>
      <c r="K241" s="75">
        <v>43257</v>
      </c>
      <c r="L241" s="76">
        <v>11.37</v>
      </c>
      <c r="M241" s="76">
        <v>8.8000000000000007</v>
      </c>
      <c r="N241" s="76">
        <v>1.05</v>
      </c>
      <c r="O241" s="76">
        <v>3.75</v>
      </c>
      <c r="P241" s="76">
        <v>11.89</v>
      </c>
      <c r="Q241" s="59">
        <f t="shared" si="18"/>
        <v>11.37</v>
      </c>
      <c r="R241" s="59">
        <f t="shared" si="12"/>
        <v>1.2927690000000001</v>
      </c>
      <c r="S241" s="60">
        <f t="shared" si="13"/>
        <v>0</v>
      </c>
      <c r="T241" s="77"/>
      <c r="U241" s="61">
        <f t="shared" si="14"/>
        <v>0</v>
      </c>
      <c r="V241" s="75">
        <v>43258</v>
      </c>
      <c r="W241" s="78">
        <v>1.512</v>
      </c>
    </row>
    <row r="242" spans="1:23" x14ac:dyDescent="0.15">
      <c r="A242" s="72" t="s">
        <v>222</v>
      </c>
      <c r="B242" s="72" t="s">
        <v>82</v>
      </c>
      <c r="C242" s="72" t="s">
        <v>83</v>
      </c>
      <c r="D242" s="74">
        <v>15</v>
      </c>
      <c r="E242" s="74">
        <v>25</v>
      </c>
      <c r="F242" s="94" t="s">
        <v>223</v>
      </c>
      <c r="G242" s="94" t="s">
        <v>223</v>
      </c>
      <c r="H242" s="73"/>
      <c r="I242" s="74">
        <v>2</v>
      </c>
      <c r="J242" s="74">
        <v>15</v>
      </c>
      <c r="K242" s="75">
        <v>43257</v>
      </c>
      <c r="L242" s="76"/>
      <c r="M242" s="76">
        <v>13.42</v>
      </c>
      <c r="N242" s="76">
        <v>1.79</v>
      </c>
      <c r="O242" s="76">
        <v>3.39</v>
      </c>
      <c r="P242" s="76">
        <v>13.34</v>
      </c>
      <c r="Q242" s="59">
        <f t="shared" si="18"/>
        <v>13.42</v>
      </c>
      <c r="R242" s="59">
        <f t="shared" si="12"/>
        <v>1.2493309138883399</v>
      </c>
      <c r="S242" s="60">
        <f t="shared" si="13"/>
        <v>0</v>
      </c>
      <c r="T242" s="77"/>
      <c r="U242" s="61">
        <f t="shared" si="14"/>
        <v>0</v>
      </c>
      <c r="V242" s="75">
        <v>43258</v>
      </c>
      <c r="W242" s="78">
        <v>1.0364</v>
      </c>
    </row>
    <row r="243" spans="1:23" x14ac:dyDescent="0.15">
      <c r="A243" s="72" t="s">
        <v>207</v>
      </c>
      <c r="B243" s="72" t="s">
        <v>53</v>
      </c>
      <c r="C243" s="72" t="s">
        <v>62</v>
      </c>
      <c r="D243" s="74">
        <v>10</v>
      </c>
      <c r="E243" s="74" t="s">
        <v>64</v>
      </c>
      <c r="F243" s="94" t="s">
        <v>208</v>
      </c>
      <c r="G243" s="94" t="s">
        <v>208</v>
      </c>
      <c r="H243" s="73"/>
      <c r="I243" s="74">
        <v>2</v>
      </c>
      <c r="J243" s="74">
        <v>10</v>
      </c>
      <c r="K243" s="75">
        <v>43257</v>
      </c>
      <c r="L243" s="76">
        <v>11.19</v>
      </c>
      <c r="M243" s="76">
        <v>8.94</v>
      </c>
      <c r="N243" s="76">
        <v>1.05</v>
      </c>
      <c r="O243" s="76">
        <v>3.19</v>
      </c>
      <c r="P243" s="76">
        <v>11.71</v>
      </c>
      <c r="Q243" s="59">
        <f t="shared" si="18"/>
        <v>11.19</v>
      </c>
      <c r="R243" s="59">
        <f t="shared" si="12"/>
        <v>1.2521610000000001</v>
      </c>
      <c r="S243" s="60">
        <f t="shared" si="13"/>
        <v>0</v>
      </c>
      <c r="T243" s="77"/>
      <c r="U243" s="61">
        <f t="shared" si="14"/>
        <v>0</v>
      </c>
      <c r="V243" s="75">
        <v>43258</v>
      </c>
      <c r="W243" s="78">
        <v>1.1919999999999999</v>
      </c>
    </row>
    <row r="244" spans="1:23" x14ac:dyDescent="0.15">
      <c r="A244" s="72" t="s">
        <v>228</v>
      </c>
      <c r="B244" s="72" t="s">
        <v>105</v>
      </c>
      <c r="C244" s="72" t="s">
        <v>83</v>
      </c>
      <c r="D244" s="74">
        <v>24</v>
      </c>
      <c r="E244" s="74">
        <v>33</v>
      </c>
      <c r="F244" s="94" t="s">
        <v>213</v>
      </c>
      <c r="G244" s="94" t="s">
        <v>229</v>
      </c>
      <c r="H244" s="73"/>
      <c r="I244" s="74">
        <v>2</v>
      </c>
      <c r="J244" s="74">
        <v>24</v>
      </c>
      <c r="K244" s="75">
        <v>43257</v>
      </c>
      <c r="L244" s="76"/>
      <c r="M244" s="76">
        <v>22.93</v>
      </c>
      <c r="N244" s="76">
        <v>3.13</v>
      </c>
      <c r="O244" s="76"/>
      <c r="P244" s="76">
        <v>13.66</v>
      </c>
      <c r="Q244" s="59">
        <f t="shared" si="18"/>
        <v>22.93</v>
      </c>
      <c r="R244" s="59">
        <f t="shared" si="12"/>
        <v>1.0955050249636304</v>
      </c>
      <c r="S244" s="60">
        <f t="shared" si="13"/>
        <v>0</v>
      </c>
      <c r="T244" s="77"/>
      <c r="U244" s="61">
        <f t="shared" si="14"/>
        <v>0</v>
      </c>
      <c r="V244" s="75">
        <v>43258</v>
      </c>
      <c r="W244" s="78">
        <v>1.1203000000000001</v>
      </c>
    </row>
    <row r="245" spans="1:23" x14ac:dyDescent="0.15">
      <c r="A245" s="72" t="s">
        <v>215</v>
      </c>
      <c r="B245" s="72" t="s">
        <v>56</v>
      </c>
      <c r="C245" s="72" t="s">
        <v>62</v>
      </c>
      <c r="D245" s="74">
        <v>10</v>
      </c>
      <c r="E245" s="74" t="s">
        <v>64</v>
      </c>
      <c r="F245" s="94" t="s">
        <v>213</v>
      </c>
      <c r="G245" s="94" t="s">
        <v>216</v>
      </c>
      <c r="H245" s="73"/>
      <c r="I245" s="74">
        <v>2</v>
      </c>
      <c r="J245" s="74">
        <v>10</v>
      </c>
      <c r="K245" s="75">
        <v>43257</v>
      </c>
      <c r="L245" s="76">
        <v>10.130000000000001</v>
      </c>
      <c r="M245" s="76">
        <v>9.8699999999999992</v>
      </c>
      <c r="N245" s="76">
        <v>1.18</v>
      </c>
      <c r="O245" s="76">
        <v>3.04</v>
      </c>
      <c r="P245" s="76">
        <v>11.92</v>
      </c>
      <c r="Q245" s="59">
        <f t="shared" si="18"/>
        <v>10.130000000000001</v>
      </c>
      <c r="R245" s="59">
        <f t="shared" si="12"/>
        <v>1.0261690000000003</v>
      </c>
      <c r="S245" s="60">
        <f t="shared" si="13"/>
        <v>0</v>
      </c>
      <c r="T245" s="77"/>
      <c r="U245" s="61">
        <f t="shared" si="14"/>
        <v>0</v>
      </c>
      <c r="V245" s="75">
        <v>43258</v>
      </c>
      <c r="W245" s="78">
        <v>1.484</v>
      </c>
    </row>
    <row r="246" spans="1:23" x14ac:dyDescent="0.15">
      <c r="A246" s="72" t="s">
        <v>231</v>
      </c>
      <c r="B246" s="72" t="s">
        <v>108</v>
      </c>
      <c r="C246" s="72" t="s">
        <v>83</v>
      </c>
      <c r="D246" s="74">
        <v>23</v>
      </c>
      <c r="E246" s="74">
        <v>35</v>
      </c>
      <c r="F246" s="94" t="s">
        <v>232</v>
      </c>
      <c r="G246" s="94" t="s">
        <v>233</v>
      </c>
      <c r="H246" s="73"/>
      <c r="I246" s="74">
        <v>2</v>
      </c>
      <c r="J246" s="74">
        <v>23</v>
      </c>
      <c r="K246" s="75">
        <v>43257</v>
      </c>
      <c r="L246" s="76"/>
      <c r="M246" s="76">
        <v>31.2</v>
      </c>
      <c r="N246" s="76">
        <v>5.33</v>
      </c>
      <c r="O246" s="76"/>
      <c r="P246" s="76">
        <v>17.09</v>
      </c>
      <c r="Q246" s="59">
        <f t="shared" si="18"/>
        <v>31.2</v>
      </c>
      <c r="R246" s="59">
        <f t="shared" si="12"/>
        <v>0.54343359631821175</v>
      </c>
      <c r="S246" s="60">
        <f t="shared" si="13"/>
        <v>0</v>
      </c>
      <c r="T246" s="77"/>
      <c r="U246" s="61">
        <f t="shared" si="14"/>
        <v>0</v>
      </c>
      <c r="V246" s="75">
        <v>43258</v>
      </c>
      <c r="W246" s="78">
        <v>1.6316999999999999</v>
      </c>
    </row>
    <row r="247" spans="1:23" x14ac:dyDescent="0.15">
      <c r="A247" s="72" t="s">
        <v>219</v>
      </c>
      <c r="B247" s="72" t="s">
        <v>134</v>
      </c>
      <c r="C247" s="72" t="s">
        <v>83</v>
      </c>
      <c r="D247" s="74">
        <v>24</v>
      </c>
      <c r="E247" s="74">
        <v>29</v>
      </c>
      <c r="F247" s="94" t="s">
        <v>220</v>
      </c>
      <c r="G247" s="94" t="s">
        <v>221</v>
      </c>
      <c r="H247" s="73"/>
      <c r="I247" s="74">
        <v>2</v>
      </c>
      <c r="J247" s="74">
        <v>24</v>
      </c>
      <c r="K247" s="75">
        <v>43258</v>
      </c>
      <c r="L247" s="76"/>
      <c r="M247" s="76">
        <v>17.68</v>
      </c>
      <c r="N247" s="76">
        <v>2.2200000000000002</v>
      </c>
      <c r="O247" s="76">
        <v>1.85</v>
      </c>
      <c r="P247" s="76">
        <v>12.54</v>
      </c>
      <c r="Q247" s="59">
        <f t="shared" si="18"/>
        <v>17.68</v>
      </c>
      <c r="R247" s="59">
        <f t="shared" si="12"/>
        <v>1.8427141131426468</v>
      </c>
      <c r="S247" s="60">
        <f t="shared" si="13"/>
        <v>0</v>
      </c>
      <c r="T247" s="77"/>
      <c r="U247" s="61">
        <f t="shared" si="14"/>
        <v>0</v>
      </c>
      <c r="V247" s="75">
        <v>43259</v>
      </c>
      <c r="W247" s="78">
        <v>1.8754</v>
      </c>
    </row>
    <row r="248" spans="1:23" x14ac:dyDescent="0.15">
      <c r="A248" s="72" t="s">
        <v>217</v>
      </c>
      <c r="B248" s="72" t="s">
        <v>130</v>
      </c>
      <c r="C248" s="72" t="s">
        <v>83</v>
      </c>
      <c r="D248" s="74">
        <v>13</v>
      </c>
      <c r="E248" s="74" t="s">
        <v>131</v>
      </c>
      <c r="F248" s="94"/>
      <c r="G248" s="94" t="s">
        <v>218</v>
      </c>
      <c r="H248" s="73"/>
      <c r="I248" s="74">
        <v>2</v>
      </c>
      <c r="J248" s="74">
        <v>13</v>
      </c>
      <c r="K248" s="75">
        <v>43258</v>
      </c>
      <c r="L248" s="76"/>
      <c r="M248" s="76">
        <v>9.7100000000000009</v>
      </c>
      <c r="N248" s="76">
        <v>1.1399999999999999</v>
      </c>
      <c r="O248" s="76">
        <v>3.15</v>
      </c>
      <c r="P248" s="76">
        <v>11.76</v>
      </c>
      <c r="Q248" s="59">
        <f t="shared" si="18"/>
        <v>9.7100000000000009</v>
      </c>
      <c r="R248" s="59">
        <f t="shared" si="12"/>
        <v>1.7924549314253408</v>
      </c>
      <c r="S248" s="60">
        <f t="shared" si="13"/>
        <v>0</v>
      </c>
      <c r="T248" s="77"/>
      <c r="U248" s="61">
        <f t="shared" si="14"/>
        <v>0</v>
      </c>
      <c r="V248" s="75">
        <v>43259</v>
      </c>
      <c r="W248" s="78">
        <v>1.5636000000000001</v>
      </c>
    </row>
    <row r="249" spans="1:23" x14ac:dyDescent="0.15">
      <c r="A249" s="72" t="s">
        <v>227</v>
      </c>
      <c r="B249" s="72" t="s">
        <v>142</v>
      </c>
      <c r="C249" s="72" t="s">
        <v>83</v>
      </c>
      <c r="D249" s="74">
        <v>33</v>
      </c>
      <c r="E249" s="74">
        <v>40</v>
      </c>
      <c r="F249" s="94" t="s">
        <v>213</v>
      </c>
      <c r="G249" s="94" t="s">
        <v>227</v>
      </c>
      <c r="H249" s="73"/>
      <c r="I249" s="74">
        <v>2</v>
      </c>
      <c r="J249" s="74">
        <v>31</v>
      </c>
      <c r="K249" s="75">
        <v>43258</v>
      </c>
      <c r="L249" s="76"/>
      <c r="M249" s="76">
        <v>24.13</v>
      </c>
      <c r="N249" s="76">
        <v>1.86</v>
      </c>
      <c r="O249" s="76">
        <v>1.04</v>
      </c>
      <c r="P249" s="76">
        <v>7.72</v>
      </c>
      <c r="Q249" s="59">
        <f t="shared" si="18"/>
        <v>24.13</v>
      </c>
      <c r="R249" s="59">
        <f t="shared" si="12"/>
        <v>1.650474215075854</v>
      </c>
      <c r="S249" s="60">
        <f t="shared" si="13"/>
        <v>0</v>
      </c>
      <c r="T249" s="77"/>
      <c r="U249" s="61">
        <f t="shared" si="14"/>
        <v>0</v>
      </c>
      <c r="V249" s="75">
        <v>43259</v>
      </c>
      <c r="W249" s="78">
        <v>0.94969999999999999</v>
      </c>
    </row>
    <row r="250" spans="1:23" x14ac:dyDescent="0.15">
      <c r="A250" s="72" t="s">
        <v>224</v>
      </c>
      <c r="B250" s="72" t="s">
        <v>162</v>
      </c>
      <c r="C250" s="72" t="s">
        <v>83</v>
      </c>
      <c r="D250" s="74">
        <v>33</v>
      </c>
      <c r="E250" s="74">
        <v>40</v>
      </c>
      <c r="F250" s="94" t="s">
        <v>225</v>
      </c>
      <c r="G250" s="94" t="s">
        <v>226</v>
      </c>
      <c r="H250" s="73"/>
      <c r="I250" s="74">
        <v>2</v>
      </c>
      <c r="J250" s="74">
        <v>31</v>
      </c>
      <c r="K250" s="75">
        <v>43258</v>
      </c>
      <c r="L250" s="76"/>
      <c r="M250" s="76">
        <v>24.8</v>
      </c>
      <c r="N250" s="76">
        <v>2.2200000000000002</v>
      </c>
      <c r="O250" s="76">
        <v>0.91</v>
      </c>
      <c r="P250" s="76">
        <v>8.94</v>
      </c>
      <c r="Q250" s="59">
        <f t="shared" si="18"/>
        <v>24.8</v>
      </c>
      <c r="R250" s="59">
        <f t="shared" si="12"/>
        <v>1.5625</v>
      </c>
      <c r="S250" s="60">
        <f t="shared" si="13"/>
        <v>0</v>
      </c>
      <c r="T250" s="77"/>
      <c r="U250" s="61">
        <f t="shared" si="14"/>
        <v>0</v>
      </c>
      <c r="V250" s="75">
        <v>43259</v>
      </c>
      <c r="W250" s="78">
        <v>2.1863999999999999</v>
      </c>
    </row>
    <row r="251" spans="1:23" x14ac:dyDescent="0.15">
      <c r="A251" s="72" t="s">
        <v>212</v>
      </c>
      <c r="B251" s="72" t="s">
        <v>55</v>
      </c>
      <c r="C251" s="72" t="s">
        <v>62</v>
      </c>
      <c r="D251" s="74">
        <v>10</v>
      </c>
      <c r="E251" s="74" t="s">
        <v>64</v>
      </c>
      <c r="F251" s="94" t="s">
        <v>213</v>
      </c>
      <c r="G251" s="94" t="s">
        <v>214</v>
      </c>
      <c r="H251" s="73"/>
      <c r="I251" s="74">
        <v>2</v>
      </c>
      <c r="J251" s="74">
        <v>10</v>
      </c>
      <c r="K251" s="75">
        <v>43258</v>
      </c>
      <c r="L251" s="76">
        <v>11.37</v>
      </c>
      <c r="M251" s="76">
        <v>8.7899999999999991</v>
      </c>
      <c r="N251" s="76">
        <v>1.05</v>
      </c>
      <c r="O251" s="76">
        <v>3.74</v>
      </c>
      <c r="P251" s="76">
        <v>11.91</v>
      </c>
      <c r="Q251" s="59">
        <f t="shared" si="18"/>
        <v>11.37</v>
      </c>
      <c r="R251" s="59">
        <f t="shared" si="12"/>
        <v>1.2927690000000001</v>
      </c>
      <c r="S251" s="60">
        <f t="shared" si="13"/>
        <v>0</v>
      </c>
      <c r="T251" s="77"/>
      <c r="U251" s="61">
        <f t="shared" si="14"/>
        <v>0</v>
      </c>
      <c r="V251" s="75">
        <v>43259</v>
      </c>
      <c r="W251" s="78">
        <v>1.107</v>
      </c>
    </row>
    <row r="252" spans="1:23" x14ac:dyDescent="0.15">
      <c r="A252" s="72" t="s">
        <v>212</v>
      </c>
      <c r="B252" s="72" t="s">
        <v>201</v>
      </c>
      <c r="C252" s="72" t="s">
        <v>62</v>
      </c>
      <c r="D252" s="74">
        <v>10</v>
      </c>
      <c r="E252" s="74" t="s">
        <v>64</v>
      </c>
      <c r="F252" s="94" t="s">
        <v>213</v>
      </c>
      <c r="G252" s="94" t="s">
        <v>230</v>
      </c>
      <c r="H252" s="73"/>
      <c r="I252" s="74">
        <v>2</v>
      </c>
      <c r="J252" s="74">
        <v>10</v>
      </c>
      <c r="K252" s="75">
        <v>43258</v>
      </c>
      <c r="L252" s="76">
        <v>11.37</v>
      </c>
      <c r="M252" s="76">
        <v>8.7899999999999991</v>
      </c>
      <c r="N252" s="76">
        <v>1.05</v>
      </c>
      <c r="O252" s="76">
        <v>3.74</v>
      </c>
      <c r="P252" s="76">
        <v>11.91</v>
      </c>
      <c r="Q252" s="59">
        <f t="shared" si="18"/>
        <v>11.37</v>
      </c>
      <c r="R252" s="59">
        <f t="shared" si="12"/>
        <v>1.2927690000000001</v>
      </c>
      <c r="S252" s="60">
        <f t="shared" si="13"/>
        <v>0</v>
      </c>
      <c r="T252" s="77"/>
      <c r="U252" s="61">
        <f t="shared" si="14"/>
        <v>0</v>
      </c>
      <c r="V252" s="75">
        <v>43259</v>
      </c>
      <c r="W252" s="78">
        <v>1.5109999999999999</v>
      </c>
    </row>
    <row r="253" spans="1:23" x14ac:dyDescent="0.15">
      <c r="A253" s="72" t="s">
        <v>222</v>
      </c>
      <c r="B253" s="72" t="s">
        <v>82</v>
      </c>
      <c r="C253" s="72" t="s">
        <v>83</v>
      </c>
      <c r="D253" s="74">
        <v>15</v>
      </c>
      <c r="E253" s="74">
        <v>25</v>
      </c>
      <c r="F253" s="94" t="s">
        <v>223</v>
      </c>
      <c r="G253" s="94" t="s">
        <v>223</v>
      </c>
      <c r="H253" s="73"/>
      <c r="I253" s="74">
        <v>2</v>
      </c>
      <c r="J253" s="74">
        <v>15</v>
      </c>
      <c r="K253" s="75">
        <v>43258</v>
      </c>
      <c r="L253" s="76"/>
      <c r="M253" s="76">
        <v>13.31</v>
      </c>
      <c r="N253" s="76">
        <v>1.76</v>
      </c>
      <c r="O253" s="76">
        <v>3.41</v>
      </c>
      <c r="P253" s="76">
        <v>13.22</v>
      </c>
      <c r="Q253" s="59">
        <f t="shared" si="18"/>
        <v>13.31</v>
      </c>
      <c r="R253" s="59">
        <f t="shared" si="12"/>
        <v>1.2700663426209993</v>
      </c>
      <c r="S253" s="60">
        <f t="shared" si="13"/>
        <v>0</v>
      </c>
      <c r="T253" s="77"/>
      <c r="U253" s="61">
        <f t="shared" si="14"/>
        <v>0</v>
      </c>
      <c r="V253" s="75">
        <v>43259</v>
      </c>
      <c r="W253" s="78">
        <v>1.0255000000000001</v>
      </c>
    </row>
    <row r="254" spans="1:23" x14ac:dyDescent="0.15">
      <c r="A254" s="72" t="s">
        <v>207</v>
      </c>
      <c r="B254" s="72" t="s">
        <v>53</v>
      </c>
      <c r="C254" s="72" t="s">
        <v>62</v>
      </c>
      <c r="D254" s="74">
        <v>10</v>
      </c>
      <c r="E254" s="74" t="s">
        <v>64</v>
      </c>
      <c r="F254" s="94" t="s">
        <v>208</v>
      </c>
      <c r="G254" s="94" t="s">
        <v>208</v>
      </c>
      <c r="H254" s="73"/>
      <c r="I254" s="74">
        <v>2</v>
      </c>
      <c r="J254" s="74">
        <v>10</v>
      </c>
      <c r="K254" s="75">
        <v>43258</v>
      </c>
      <c r="L254" s="76">
        <v>11.11</v>
      </c>
      <c r="M254" s="76">
        <v>9</v>
      </c>
      <c r="N254" s="76">
        <v>1.05</v>
      </c>
      <c r="O254" s="76">
        <v>3.17</v>
      </c>
      <c r="P254" s="76">
        <v>11.71</v>
      </c>
      <c r="Q254" s="59">
        <f t="shared" si="18"/>
        <v>11.11</v>
      </c>
      <c r="R254" s="59">
        <f t="shared" si="12"/>
        <v>1.234321</v>
      </c>
      <c r="S254" s="60">
        <f t="shared" si="13"/>
        <v>0</v>
      </c>
      <c r="T254" s="77"/>
      <c r="U254" s="61">
        <f t="shared" si="14"/>
        <v>0</v>
      </c>
      <c r="V254" s="75">
        <v>43259</v>
      </c>
      <c r="W254" s="78">
        <v>1.1759999999999999</v>
      </c>
    </row>
    <row r="255" spans="1:23" x14ac:dyDescent="0.15">
      <c r="A255" s="72" t="s">
        <v>228</v>
      </c>
      <c r="B255" s="72" t="s">
        <v>105</v>
      </c>
      <c r="C255" s="72" t="s">
        <v>83</v>
      </c>
      <c r="D255" s="74">
        <v>24</v>
      </c>
      <c r="E255" s="74">
        <v>33</v>
      </c>
      <c r="F255" s="94" t="s">
        <v>213</v>
      </c>
      <c r="G255" s="94" t="s">
        <v>229</v>
      </c>
      <c r="H255" s="73"/>
      <c r="I255" s="74">
        <v>2</v>
      </c>
      <c r="J255" s="74">
        <v>24</v>
      </c>
      <c r="K255" s="75">
        <v>43258</v>
      </c>
      <c r="L255" s="76"/>
      <c r="M255" s="76">
        <v>22.8</v>
      </c>
      <c r="N255" s="76">
        <v>3.12</v>
      </c>
      <c r="O255" s="76">
        <v>0.99</v>
      </c>
      <c r="P255" s="76">
        <v>13.66</v>
      </c>
      <c r="Q255" s="59">
        <f t="shared" si="18"/>
        <v>22.8</v>
      </c>
      <c r="R255" s="59">
        <f t="shared" si="12"/>
        <v>1.1080332409972298</v>
      </c>
      <c r="S255" s="60">
        <f t="shared" si="13"/>
        <v>0</v>
      </c>
      <c r="T255" s="77"/>
      <c r="U255" s="61">
        <f t="shared" si="14"/>
        <v>0</v>
      </c>
      <c r="V255" s="75">
        <v>43259</v>
      </c>
      <c r="W255" s="78">
        <v>1.1093</v>
      </c>
    </row>
    <row r="256" spans="1:23" x14ac:dyDescent="0.15">
      <c r="A256" s="72" t="s">
        <v>215</v>
      </c>
      <c r="B256" s="72" t="s">
        <v>56</v>
      </c>
      <c r="C256" s="72" t="s">
        <v>62</v>
      </c>
      <c r="D256" s="74">
        <v>10</v>
      </c>
      <c r="E256" s="74" t="s">
        <v>64</v>
      </c>
      <c r="F256" s="94" t="s">
        <v>213</v>
      </c>
      <c r="G256" s="94" t="s">
        <v>216</v>
      </c>
      <c r="H256" s="73"/>
      <c r="I256" s="74">
        <v>2</v>
      </c>
      <c r="J256" s="74">
        <v>10</v>
      </c>
      <c r="K256" s="75">
        <v>43258</v>
      </c>
      <c r="L256" s="76">
        <v>10.119999999999999</v>
      </c>
      <c r="M256" s="76">
        <v>9.89</v>
      </c>
      <c r="N256" s="76">
        <v>1.18</v>
      </c>
      <c r="O256" s="76">
        <v>3.04</v>
      </c>
      <c r="P256" s="76">
        <v>11.92</v>
      </c>
      <c r="Q256" s="59">
        <f t="shared" si="18"/>
        <v>10.119999999999999</v>
      </c>
      <c r="R256" s="59">
        <f t="shared" si="12"/>
        <v>1.0241439999999999</v>
      </c>
      <c r="S256" s="60">
        <f t="shared" si="13"/>
        <v>0</v>
      </c>
      <c r="T256" s="77"/>
      <c r="U256" s="61">
        <f t="shared" si="14"/>
        <v>0</v>
      </c>
      <c r="V256" s="75">
        <v>43259</v>
      </c>
      <c r="W256" s="78">
        <v>1.4651000000000001</v>
      </c>
    </row>
    <row r="257" spans="1:23" x14ac:dyDescent="0.15">
      <c r="A257" s="72" t="s">
        <v>231</v>
      </c>
      <c r="B257" s="72" t="s">
        <v>108</v>
      </c>
      <c r="C257" s="72" t="s">
        <v>83</v>
      </c>
      <c r="D257" s="74">
        <v>23</v>
      </c>
      <c r="E257" s="74">
        <v>35</v>
      </c>
      <c r="F257" s="94" t="s">
        <v>232</v>
      </c>
      <c r="G257" s="94" t="s">
        <v>233</v>
      </c>
      <c r="H257" s="73"/>
      <c r="I257" s="74">
        <v>2</v>
      </c>
      <c r="J257" s="74">
        <v>23</v>
      </c>
      <c r="K257" s="75">
        <v>43258</v>
      </c>
      <c r="L257" s="76"/>
      <c r="M257" s="76">
        <v>30.93</v>
      </c>
      <c r="N257" s="76">
        <v>5.29</v>
      </c>
      <c r="O257" s="76">
        <v>1.39</v>
      </c>
      <c r="P257" s="76">
        <v>17.09</v>
      </c>
      <c r="Q257" s="59">
        <f t="shared" si="18"/>
        <v>30.93</v>
      </c>
      <c r="R257" s="59">
        <f t="shared" si="12"/>
        <v>0.55296269362448647</v>
      </c>
      <c r="S257" s="60">
        <f t="shared" si="13"/>
        <v>0</v>
      </c>
      <c r="T257" s="77"/>
      <c r="U257" s="61">
        <f t="shared" si="14"/>
        <v>0</v>
      </c>
      <c r="V257" s="75">
        <v>43259</v>
      </c>
      <c r="W257" s="78">
        <v>1.6149</v>
      </c>
    </row>
    <row r="258" spans="1:23" x14ac:dyDescent="0.15">
      <c r="A258" s="72" t="s">
        <v>219</v>
      </c>
      <c r="B258" s="72" t="s">
        <v>134</v>
      </c>
      <c r="C258" s="72" t="s">
        <v>83</v>
      </c>
      <c r="D258" s="74">
        <v>24</v>
      </c>
      <c r="E258" s="74">
        <v>29</v>
      </c>
      <c r="F258" s="94" t="s">
        <v>220</v>
      </c>
      <c r="G258" s="94" t="s">
        <v>221</v>
      </c>
      <c r="H258" s="73"/>
      <c r="I258" s="74">
        <v>2</v>
      </c>
      <c r="J258" s="74">
        <v>24</v>
      </c>
      <c r="K258" s="75">
        <v>43259</v>
      </c>
      <c r="L258" s="76"/>
      <c r="M258" s="76">
        <v>17.45</v>
      </c>
      <c r="N258" s="76">
        <v>2.19</v>
      </c>
      <c r="O258" s="76">
        <v>1.87</v>
      </c>
      <c r="P258" s="76">
        <v>12.53</v>
      </c>
      <c r="Q258" s="59">
        <f t="shared" ref="Q258:Q268" si="19">IF(C258="盈利收益率",L258,IF(C258="市盈率",M258,IF(C258="市净率",N258,-1)))</f>
        <v>17.45</v>
      </c>
      <c r="R258" s="59">
        <f t="shared" si="12"/>
        <v>1.8916100853030766</v>
      </c>
      <c r="S258" s="60">
        <f t="shared" si="13"/>
        <v>0</v>
      </c>
      <c r="T258" s="77"/>
      <c r="U258" s="61">
        <f t="shared" si="14"/>
        <v>0</v>
      </c>
      <c r="V258" s="75">
        <v>43262</v>
      </c>
      <c r="W258" s="78"/>
    </row>
    <row r="259" spans="1:23" x14ac:dyDescent="0.15">
      <c r="A259" s="72" t="s">
        <v>217</v>
      </c>
      <c r="B259" s="72" t="s">
        <v>130</v>
      </c>
      <c r="C259" s="72" t="s">
        <v>83</v>
      </c>
      <c r="D259" s="74">
        <v>13</v>
      </c>
      <c r="E259" s="74" t="s">
        <v>131</v>
      </c>
      <c r="F259" s="94"/>
      <c r="G259" s="94" t="s">
        <v>218</v>
      </c>
      <c r="H259" s="73"/>
      <c r="I259" s="74">
        <v>2</v>
      </c>
      <c r="J259" s="74">
        <v>13</v>
      </c>
      <c r="K259" s="75">
        <v>43259</v>
      </c>
      <c r="L259" s="76"/>
      <c r="M259" s="76">
        <v>9.58</v>
      </c>
      <c r="N259" s="76">
        <v>1.1299999999999999</v>
      </c>
      <c r="O259" s="76">
        <v>3.2</v>
      </c>
      <c r="P259" s="76">
        <v>11.76</v>
      </c>
      <c r="Q259" s="59">
        <f t="shared" si="19"/>
        <v>9.58</v>
      </c>
      <c r="R259" s="59">
        <f t="shared" ref="R259:R268" si="20">IFERROR(IF(C259="盈利收益率",POWER(Q259/J259,I259),POWER(J259/Q259,I259)),0)</f>
        <v>1.8414320021269086</v>
      </c>
      <c r="S259" s="60">
        <f t="shared" si="13"/>
        <v>0</v>
      </c>
      <c r="T259" s="77"/>
      <c r="U259" s="61">
        <f t="shared" ref="U259:U268" si="21">T259-S259</f>
        <v>0</v>
      </c>
      <c r="V259" s="75">
        <v>43262</v>
      </c>
      <c r="W259" s="78"/>
    </row>
    <row r="260" spans="1:23" x14ac:dyDescent="0.15">
      <c r="A260" s="72" t="s">
        <v>227</v>
      </c>
      <c r="B260" s="72" t="s">
        <v>142</v>
      </c>
      <c r="C260" s="72" t="s">
        <v>83</v>
      </c>
      <c r="D260" s="74">
        <v>33</v>
      </c>
      <c r="E260" s="74">
        <v>40</v>
      </c>
      <c r="F260" s="94" t="s">
        <v>213</v>
      </c>
      <c r="G260" s="94" t="s">
        <v>227</v>
      </c>
      <c r="H260" s="73"/>
      <c r="I260" s="74">
        <v>2</v>
      </c>
      <c r="J260" s="74">
        <v>31</v>
      </c>
      <c r="K260" s="75">
        <v>43259</v>
      </c>
      <c r="L260" s="76"/>
      <c r="M260" s="76">
        <v>23.85</v>
      </c>
      <c r="N260" s="76">
        <v>1.84</v>
      </c>
      <c r="O260" s="76">
        <v>1.05</v>
      </c>
      <c r="P260" s="76">
        <v>7.72</v>
      </c>
      <c r="Q260" s="59">
        <f t="shared" si="19"/>
        <v>23.85</v>
      </c>
      <c r="R260" s="59">
        <f t="shared" si="20"/>
        <v>1.6894549705751793</v>
      </c>
      <c r="S260" s="60">
        <f t="shared" ref="S260:S268" si="22">IF(R260&gt;1,INT(H260*R260),0)</f>
        <v>0</v>
      </c>
      <c r="T260" s="77"/>
      <c r="U260" s="61">
        <f t="shared" si="21"/>
        <v>0</v>
      </c>
      <c r="V260" s="75">
        <v>43262</v>
      </c>
      <c r="W260" s="78"/>
    </row>
    <row r="261" spans="1:23" x14ac:dyDescent="0.15">
      <c r="A261" s="72" t="s">
        <v>224</v>
      </c>
      <c r="B261" s="72" t="s">
        <v>162</v>
      </c>
      <c r="C261" s="72" t="s">
        <v>83</v>
      </c>
      <c r="D261" s="74">
        <v>33</v>
      </c>
      <c r="E261" s="74">
        <v>40</v>
      </c>
      <c r="F261" s="94" t="s">
        <v>225</v>
      </c>
      <c r="G261" s="94" t="s">
        <v>226</v>
      </c>
      <c r="H261" s="73"/>
      <c r="I261" s="74">
        <v>2</v>
      </c>
      <c r="J261" s="74">
        <v>31</v>
      </c>
      <c r="K261" s="75">
        <v>43259</v>
      </c>
      <c r="L261" s="76"/>
      <c r="M261" s="76">
        <v>24.51</v>
      </c>
      <c r="N261" s="76">
        <v>2.19</v>
      </c>
      <c r="O261" s="76">
        <v>0.92</v>
      </c>
      <c r="P261" s="76">
        <v>8.94</v>
      </c>
      <c r="Q261" s="59">
        <f t="shared" si="19"/>
        <v>24.51</v>
      </c>
      <c r="R261" s="59">
        <f t="shared" si="20"/>
        <v>1.5996934448025024</v>
      </c>
      <c r="S261" s="60">
        <f t="shared" si="22"/>
        <v>0</v>
      </c>
      <c r="T261" s="77"/>
      <c r="U261" s="61">
        <f t="shared" si="21"/>
        <v>0</v>
      </c>
      <c r="V261" s="75">
        <v>43262</v>
      </c>
      <c r="W261" s="78"/>
    </row>
    <row r="262" spans="1:23" x14ac:dyDescent="0.15">
      <c r="A262" s="72" t="s">
        <v>212</v>
      </c>
      <c r="B262" s="72" t="s">
        <v>55</v>
      </c>
      <c r="C262" s="72" t="s">
        <v>62</v>
      </c>
      <c r="D262" s="74">
        <v>10</v>
      </c>
      <c r="E262" s="74" t="s">
        <v>64</v>
      </c>
      <c r="F262" s="94" t="s">
        <v>213</v>
      </c>
      <c r="G262" s="94" t="s">
        <v>214</v>
      </c>
      <c r="H262" s="73"/>
      <c r="I262" s="74">
        <v>2</v>
      </c>
      <c r="J262" s="74">
        <v>10</v>
      </c>
      <c r="K262" s="75">
        <v>43259</v>
      </c>
      <c r="L262" s="76">
        <v>11.53</v>
      </c>
      <c r="M262" s="76">
        <v>8.68</v>
      </c>
      <c r="N262" s="76">
        <v>1.03</v>
      </c>
      <c r="O262" s="76">
        <v>3.8</v>
      </c>
      <c r="P262" s="76">
        <v>11.88</v>
      </c>
      <c r="Q262" s="59">
        <f t="shared" si="19"/>
        <v>11.53</v>
      </c>
      <c r="R262" s="59">
        <f t="shared" si="20"/>
        <v>1.3294090000000001</v>
      </c>
      <c r="S262" s="60">
        <f t="shared" si="22"/>
        <v>0</v>
      </c>
      <c r="T262" s="77"/>
      <c r="U262" s="61">
        <f t="shared" si="21"/>
        <v>0</v>
      </c>
      <c r="V262" s="75">
        <v>43262</v>
      </c>
      <c r="W262" s="78"/>
    </row>
    <row r="263" spans="1:23" x14ac:dyDescent="0.15">
      <c r="A263" s="72" t="s">
        <v>212</v>
      </c>
      <c r="B263" s="72" t="s">
        <v>201</v>
      </c>
      <c r="C263" s="72" t="s">
        <v>62</v>
      </c>
      <c r="D263" s="74">
        <v>10</v>
      </c>
      <c r="E263" s="74" t="s">
        <v>64</v>
      </c>
      <c r="F263" s="94" t="s">
        <v>213</v>
      </c>
      <c r="G263" s="94" t="s">
        <v>230</v>
      </c>
      <c r="H263" s="73"/>
      <c r="I263" s="74">
        <v>2</v>
      </c>
      <c r="J263" s="74">
        <v>10</v>
      </c>
      <c r="K263" s="75">
        <v>43259</v>
      </c>
      <c r="L263" s="76">
        <v>11.53</v>
      </c>
      <c r="M263" s="76">
        <v>8.68</v>
      </c>
      <c r="N263" s="76">
        <v>1.03</v>
      </c>
      <c r="O263" s="76">
        <v>3.8</v>
      </c>
      <c r="P263" s="76">
        <v>11.88</v>
      </c>
      <c r="Q263" s="59">
        <f t="shared" si="19"/>
        <v>11.53</v>
      </c>
      <c r="R263" s="59">
        <f t="shared" si="20"/>
        <v>1.3294090000000001</v>
      </c>
      <c r="S263" s="60">
        <f t="shared" si="22"/>
        <v>0</v>
      </c>
      <c r="T263" s="77"/>
      <c r="U263" s="61">
        <f t="shared" si="21"/>
        <v>0</v>
      </c>
      <c r="V263" s="75">
        <v>43262</v>
      </c>
      <c r="W263" s="78"/>
    </row>
    <row r="264" spans="1:23" x14ac:dyDescent="0.15">
      <c r="A264" s="72" t="s">
        <v>222</v>
      </c>
      <c r="B264" s="72" t="s">
        <v>82</v>
      </c>
      <c r="C264" s="72" t="s">
        <v>83</v>
      </c>
      <c r="D264" s="74">
        <v>15</v>
      </c>
      <c r="E264" s="74">
        <v>25</v>
      </c>
      <c r="F264" s="94" t="s">
        <v>223</v>
      </c>
      <c r="G264" s="94" t="s">
        <v>223</v>
      </c>
      <c r="H264" s="73"/>
      <c r="I264" s="74">
        <v>2</v>
      </c>
      <c r="J264" s="74">
        <v>15</v>
      </c>
      <c r="K264" s="75">
        <v>43259</v>
      </c>
      <c r="L264" s="76"/>
      <c r="M264" s="76">
        <v>13.13</v>
      </c>
      <c r="N264" s="76">
        <v>1.74</v>
      </c>
      <c r="O264" s="76">
        <v>3.45</v>
      </c>
      <c r="P264" s="76">
        <v>13.25</v>
      </c>
      <c r="Q264" s="59">
        <f t="shared" si="19"/>
        <v>13.13</v>
      </c>
      <c r="R264" s="59">
        <f t="shared" si="20"/>
        <v>1.3051278764293324</v>
      </c>
      <c r="S264" s="60">
        <f t="shared" si="22"/>
        <v>0</v>
      </c>
      <c r="T264" s="77"/>
      <c r="U264" s="61">
        <f t="shared" si="21"/>
        <v>0</v>
      </c>
      <c r="V264" s="75">
        <v>43262</v>
      </c>
      <c r="W264" s="78"/>
    </row>
    <row r="265" spans="1:23" x14ac:dyDescent="0.15">
      <c r="A265" s="72" t="s">
        <v>207</v>
      </c>
      <c r="B265" s="72" t="s">
        <v>53</v>
      </c>
      <c r="C265" s="72" t="s">
        <v>62</v>
      </c>
      <c r="D265" s="74">
        <v>10</v>
      </c>
      <c r="E265" s="74" t="s">
        <v>64</v>
      </c>
      <c r="F265" s="94" t="s">
        <v>208</v>
      </c>
      <c r="G265" s="94" t="s">
        <v>208</v>
      </c>
      <c r="H265" s="73"/>
      <c r="I265" s="74">
        <v>2</v>
      </c>
      <c r="J265" s="74">
        <v>10</v>
      </c>
      <c r="K265" s="75">
        <v>43259</v>
      </c>
      <c r="L265" s="76">
        <v>11.28</v>
      </c>
      <c r="M265" s="76">
        <v>8.86</v>
      </c>
      <c r="N265" s="76">
        <v>1.04</v>
      </c>
      <c r="O265" s="76">
        <v>3.22</v>
      </c>
      <c r="P265" s="76">
        <v>11.72</v>
      </c>
      <c r="Q265" s="59">
        <f t="shared" si="19"/>
        <v>11.28</v>
      </c>
      <c r="R265" s="59">
        <f t="shared" si="20"/>
        <v>1.2723839999999997</v>
      </c>
      <c r="S265" s="60">
        <f t="shared" si="22"/>
        <v>0</v>
      </c>
      <c r="T265" s="77"/>
      <c r="U265" s="61">
        <f t="shared" si="21"/>
        <v>0</v>
      </c>
      <c r="V265" s="75">
        <v>43262</v>
      </c>
      <c r="W265" s="78"/>
    </row>
    <row r="266" spans="1:23" x14ac:dyDescent="0.15">
      <c r="A266" s="72" t="s">
        <v>228</v>
      </c>
      <c r="B266" s="72" t="s">
        <v>105</v>
      </c>
      <c r="C266" s="72" t="s">
        <v>83</v>
      </c>
      <c r="D266" s="74">
        <v>24</v>
      </c>
      <c r="E266" s="74">
        <v>33</v>
      </c>
      <c r="F266" s="94" t="s">
        <v>213</v>
      </c>
      <c r="G266" s="94" t="s">
        <v>229</v>
      </c>
      <c r="H266" s="73"/>
      <c r="I266" s="74">
        <v>2</v>
      </c>
      <c r="J266" s="74">
        <v>24</v>
      </c>
      <c r="K266" s="75">
        <v>43259</v>
      </c>
      <c r="L266" s="76"/>
      <c r="M266" s="76">
        <v>22.49</v>
      </c>
      <c r="N266" s="76">
        <v>3.07</v>
      </c>
      <c r="O266" s="76">
        <v>1</v>
      </c>
      <c r="P266" s="76">
        <v>13.66</v>
      </c>
      <c r="Q266" s="59">
        <f t="shared" si="19"/>
        <v>22.49</v>
      </c>
      <c r="R266" s="59">
        <f t="shared" si="20"/>
        <v>1.1387898104409231</v>
      </c>
      <c r="S266" s="60">
        <f t="shared" si="22"/>
        <v>0</v>
      </c>
      <c r="T266" s="77"/>
      <c r="U266" s="61">
        <f t="shared" si="21"/>
        <v>0</v>
      </c>
      <c r="V266" s="75">
        <v>43262</v>
      </c>
      <c r="W266" s="78"/>
    </row>
    <row r="267" spans="1:23" x14ac:dyDescent="0.15">
      <c r="A267" s="72" t="s">
        <v>215</v>
      </c>
      <c r="B267" s="72" t="s">
        <v>56</v>
      </c>
      <c r="C267" s="72" t="s">
        <v>62</v>
      </c>
      <c r="D267" s="74">
        <v>10</v>
      </c>
      <c r="E267" s="74" t="s">
        <v>64</v>
      </c>
      <c r="F267" s="94" t="s">
        <v>213</v>
      </c>
      <c r="G267" s="94" t="s">
        <v>216</v>
      </c>
      <c r="H267" s="73"/>
      <c r="I267" s="74">
        <v>2</v>
      </c>
      <c r="J267" s="74">
        <v>10</v>
      </c>
      <c r="K267" s="75">
        <v>43259</v>
      </c>
      <c r="L267" s="76">
        <v>10.27</v>
      </c>
      <c r="M267" s="76">
        <v>9.74</v>
      </c>
      <c r="N267" s="76">
        <v>1.1599999999999999</v>
      </c>
      <c r="O267" s="76">
        <v>3.08</v>
      </c>
      <c r="P267" s="76">
        <v>11.92</v>
      </c>
      <c r="Q267" s="59">
        <f t="shared" si="19"/>
        <v>10.27</v>
      </c>
      <c r="R267" s="59">
        <f t="shared" si="20"/>
        <v>1.0547289999999998</v>
      </c>
      <c r="S267" s="60">
        <f t="shared" si="22"/>
        <v>0</v>
      </c>
      <c r="T267" s="77"/>
      <c r="U267" s="61">
        <f t="shared" si="21"/>
        <v>0</v>
      </c>
      <c r="V267" s="75">
        <v>43262</v>
      </c>
      <c r="W267" s="78"/>
    </row>
    <row r="268" spans="1:23" x14ac:dyDescent="0.15">
      <c r="A268" s="72" t="s">
        <v>231</v>
      </c>
      <c r="B268" s="72" t="s">
        <v>108</v>
      </c>
      <c r="C268" s="72" t="s">
        <v>83</v>
      </c>
      <c r="D268" s="74">
        <v>23</v>
      </c>
      <c r="E268" s="74">
        <v>35</v>
      </c>
      <c r="F268" s="94" t="s">
        <v>232</v>
      </c>
      <c r="G268" s="94" t="s">
        <v>233</v>
      </c>
      <c r="H268" s="73"/>
      <c r="I268" s="74">
        <v>2</v>
      </c>
      <c r="J268" s="74">
        <v>23</v>
      </c>
      <c r="K268" s="75">
        <v>43259</v>
      </c>
      <c r="L268" s="76"/>
      <c r="M268" s="76">
        <v>30.68</v>
      </c>
      <c r="N268" s="76">
        <v>5.24</v>
      </c>
      <c r="O268" s="76">
        <v>1.4</v>
      </c>
      <c r="P268" s="76">
        <v>17.09</v>
      </c>
      <c r="Q268" s="59">
        <f t="shared" si="19"/>
        <v>30.68</v>
      </c>
      <c r="R268" s="59">
        <f t="shared" si="20"/>
        <v>0.56201118837850106</v>
      </c>
      <c r="S268" s="60">
        <f t="shared" si="22"/>
        <v>0</v>
      </c>
      <c r="T268" s="77"/>
      <c r="U268" s="61">
        <f t="shared" si="21"/>
        <v>0</v>
      </c>
      <c r="V268" s="75">
        <v>43262</v>
      </c>
      <c r="W268" s="78"/>
    </row>
  </sheetData>
  <autoFilter ref="A1:W198"/>
  <sortState ref="A211:W221">
    <sortCondition descending="1" ref="R211:R221"/>
  </sortState>
  <phoneticPr fontId="1" type="noConversion"/>
  <conditionalFormatting sqref="R1:R1048576">
    <cfRule type="colorScale" priority="1">
      <colorScale>
        <cfvo type="num" val="0.99"/>
        <cfvo type="num" val="1"/>
        <cfvo type="num" val="1.8"/>
        <color rgb="FFF8696B"/>
        <color rgb="FFCCFF66"/>
        <color rgb="FF00FF00"/>
      </colorScale>
    </cfRule>
  </conditionalFormatting>
  <conditionalFormatting sqref="A1:A1048576 S1:W1048576 C1:Q1048576">
    <cfRule type="expression" dxfId="16" priority="6">
      <formula>MOD($K1,2)&gt;0</formula>
    </cfRule>
  </conditionalFormatting>
  <conditionalFormatting sqref="B1:B1048576">
    <cfRule type="expression" dxfId="15" priority="2">
      <formula>VALUE($R1)&gt;=1.5</formula>
    </cfRule>
    <cfRule type="expression" dxfId="14" priority="3">
      <formula>VALUE($R1)&gt;=1.2</formula>
    </cfRule>
    <cfRule type="expression" dxfId="13" priority="4">
      <formula>VALUE($R1)&gt;=1</formula>
    </cfRule>
    <cfRule type="expression" dxfId="12" priority="5">
      <formula>VALUE($R1)&gt;0</formula>
    </cfRule>
  </conditionalFormatting>
  <pageMargins left="0.25" right="0.25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zoomScale="80" zoomScaleNormal="80" zoomScalePageLayoutView="80" workbookViewId="0">
      <selection activeCell="D26" sqref="D26"/>
    </sheetView>
  </sheetViews>
  <sheetFormatPr defaultColWidth="11" defaultRowHeight="14.25" x14ac:dyDescent="0.15"/>
  <cols>
    <col min="1" max="1" width="38.5" bestFit="1" customWidth="1"/>
    <col min="2" max="2" width="15.375" bestFit="1" customWidth="1"/>
    <col min="3" max="3" width="9.5" bestFit="1" customWidth="1"/>
    <col min="4" max="4" width="8.5" bestFit="1" customWidth="1"/>
    <col min="5" max="6" width="9.5" bestFit="1" customWidth="1"/>
    <col min="7" max="7" width="6.125" bestFit="1" customWidth="1"/>
    <col min="8" max="8" width="4.625" customWidth="1"/>
    <col min="9" max="9" width="15.75" customWidth="1"/>
    <col min="10" max="10" width="8.375" customWidth="1"/>
    <col min="11" max="12" width="10.625" customWidth="1"/>
    <col min="13" max="13" width="5.125" customWidth="1"/>
    <col min="14" max="14" width="10" customWidth="1"/>
    <col min="15" max="15" width="8.375" customWidth="1"/>
    <col min="16" max="17" width="10.625" customWidth="1"/>
  </cols>
  <sheetData>
    <row r="1" spans="1:17" x14ac:dyDescent="0.15">
      <c r="A1" s="5" t="s">
        <v>0</v>
      </c>
      <c r="B1" s="5" t="s">
        <v>14</v>
      </c>
      <c r="C1" s="5" t="s">
        <v>21</v>
      </c>
      <c r="D1" s="5" t="s">
        <v>19</v>
      </c>
      <c r="E1" s="5" t="s">
        <v>17</v>
      </c>
      <c r="F1" s="5" t="s">
        <v>20</v>
      </c>
      <c r="G1" s="5" t="s">
        <v>7</v>
      </c>
      <c r="I1" s="7" t="s">
        <v>13</v>
      </c>
      <c r="J1" t="s">
        <v>31</v>
      </c>
      <c r="K1" t="s">
        <v>28</v>
      </c>
      <c r="L1" t="s">
        <v>27</v>
      </c>
      <c r="N1" s="7" t="s">
        <v>13</v>
      </c>
      <c r="O1" t="s">
        <v>31</v>
      </c>
      <c r="P1" t="s">
        <v>28</v>
      </c>
      <c r="Q1" t="s">
        <v>27</v>
      </c>
    </row>
    <row r="2" spans="1:17" x14ac:dyDescent="0.15">
      <c r="A2" s="3" t="s">
        <v>1</v>
      </c>
      <c r="B2" s="3" t="s">
        <v>171</v>
      </c>
      <c r="C2" s="3" t="s">
        <v>16</v>
      </c>
      <c r="D2" s="3" t="s">
        <v>18</v>
      </c>
      <c r="E2" s="3"/>
      <c r="F2" s="3">
        <f t="shared" ref="F2:F11" si="0">E2*4*12</f>
        <v>0</v>
      </c>
      <c r="G2" s="3"/>
      <c r="I2" s="8" t="s">
        <v>22</v>
      </c>
      <c r="J2" s="6">
        <v>4</v>
      </c>
      <c r="K2" s="6"/>
      <c r="L2" s="9" t="e">
        <v>#DIV/0!</v>
      </c>
      <c r="N2" s="8" t="s">
        <v>35</v>
      </c>
      <c r="O2" s="6">
        <v>5</v>
      </c>
      <c r="P2" s="6"/>
      <c r="Q2" s="9" t="e">
        <v>#DIV/0!</v>
      </c>
    </row>
    <row r="3" spans="1:17" x14ac:dyDescent="0.15">
      <c r="A3" s="3" t="s">
        <v>2</v>
      </c>
      <c r="B3" s="3" t="s">
        <v>8</v>
      </c>
      <c r="C3" s="3" t="s">
        <v>16</v>
      </c>
      <c r="D3" s="3" t="s">
        <v>18</v>
      </c>
      <c r="E3" s="3"/>
      <c r="F3" s="3">
        <f t="shared" si="0"/>
        <v>0</v>
      </c>
      <c r="G3" s="3"/>
      <c r="I3" s="8" t="s">
        <v>179</v>
      </c>
      <c r="J3" s="6">
        <v>1</v>
      </c>
      <c r="K3" s="6"/>
      <c r="L3" s="9" t="e">
        <v>#DIV/0!</v>
      </c>
      <c r="N3" s="8" t="s">
        <v>36</v>
      </c>
      <c r="O3" s="6">
        <v>3</v>
      </c>
      <c r="P3" s="6"/>
      <c r="Q3" s="9" t="e">
        <v>#DIV/0!</v>
      </c>
    </row>
    <row r="4" spans="1:17" x14ac:dyDescent="0.15">
      <c r="A4" s="3" t="s">
        <v>11</v>
      </c>
      <c r="B4" s="3" t="s">
        <v>8</v>
      </c>
      <c r="C4" s="3" t="s">
        <v>16</v>
      </c>
      <c r="D4" s="3" t="s">
        <v>18</v>
      </c>
      <c r="E4" s="3"/>
      <c r="F4" s="3">
        <f t="shared" si="0"/>
        <v>0</v>
      </c>
      <c r="G4" s="3"/>
      <c r="I4" s="8" t="s">
        <v>167</v>
      </c>
      <c r="J4" s="6">
        <v>1</v>
      </c>
      <c r="K4" s="6"/>
      <c r="L4" s="9" t="e">
        <v>#DIV/0!</v>
      </c>
      <c r="N4" s="8" t="s">
        <v>33</v>
      </c>
      <c r="O4" s="6">
        <v>2</v>
      </c>
      <c r="P4" s="6"/>
      <c r="Q4" s="9" t="e">
        <v>#DIV/0!</v>
      </c>
    </row>
    <row r="5" spans="1:17" x14ac:dyDescent="0.15">
      <c r="A5" s="4" t="s">
        <v>6</v>
      </c>
      <c r="B5" s="4" t="s">
        <v>9</v>
      </c>
      <c r="C5" s="4" t="s">
        <v>15</v>
      </c>
      <c r="D5" s="4" t="s">
        <v>12</v>
      </c>
      <c r="E5" s="4"/>
      <c r="F5" s="4">
        <f t="shared" si="0"/>
        <v>0</v>
      </c>
      <c r="G5" s="4"/>
      <c r="I5" s="8" t="s">
        <v>25</v>
      </c>
      <c r="J5" s="6">
        <v>1</v>
      </c>
      <c r="K5" s="6"/>
      <c r="L5" s="9" t="e">
        <v>#DIV/0!</v>
      </c>
      <c r="N5" s="8" t="s">
        <v>24</v>
      </c>
      <c r="O5" s="6">
        <v>10</v>
      </c>
      <c r="P5" s="6"/>
      <c r="Q5" s="9" t="e">
        <v>#DIV/0!</v>
      </c>
    </row>
    <row r="6" spans="1:17" x14ac:dyDescent="0.15">
      <c r="A6" s="4" t="s">
        <v>10</v>
      </c>
      <c r="B6" s="4" t="s">
        <v>30</v>
      </c>
      <c r="C6" s="4" t="s">
        <v>15</v>
      </c>
      <c r="D6" s="4" t="s">
        <v>12</v>
      </c>
      <c r="E6" s="4"/>
      <c r="F6" s="4">
        <f t="shared" si="0"/>
        <v>0</v>
      </c>
      <c r="G6" s="4"/>
      <c r="I6" s="8" t="s">
        <v>29</v>
      </c>
      <c r="J6" s="6">
        <v>2</v>
      </c>
      <c r="K6" s="6"/>
      <c r="L6" s="9" t="e">
        <v>#DIV/0!</v>
      </c>
    </row>
    <row r="7" spans="1:17" x14ac:dyDescent="0.15">
      <c r="A7" s="4" t="s">
        <v>3</v>
      </c>
      <c r="B7" s="4" t="s">
        <v>30</v>
      </c>
      <c r="C7" s="4" t="s">
        <v>15</v>
      </c>
      <c r="D7" s="4" t="s">
        <v>12</v>
      </c>
      <c r="E7" s="4"/>
      <c r="F7" s="4">
        <f t="shared" si="0"/>
        <v>0</v>
      </c>
      <c r="G7" s="4"/>
      <c r="I7" s="8" t="s">
        <v>23</v>
      </c>
      <c r="J7" s="6">
        <v>1</v>
      </c>
      <c r="K7" s="6"/>
      <c r="L7" s="9" t="e">
        <v>#DIV/0!</v>
      </c>
    </row>
    <row r="8" spans="1:17" x14ac:dyDescent="0.15">
      <c r="A8" s="4" t="s">
        <v>166</v>
      </c>
      <c r="B8" s="4" t="s">
        <v>8</v>
      </c>
      <c r="C8" s="4" t="s">
        <v>15</v>
      </c>
      <c r="D8" s="4" t="s">
        <v>12</v>
      </c>
      <c r="E8" s="4"/>
      <c r="F8" s="4">
        <f t="shared" si="0"/>
        <v>0</v>
      </c>
      <c r="G8" s="4"/>
      <c r="I8" s="8" t="s">
        <v>24</v>
      </c>
      <c r="J8" s="6">
        <v>10</v>
      </c>
      <c r="K8" s="6"/>
      <c r="L8" s="9" t="e">
        <v>#DIV/0!</v>
      </c>
    </row>
    <row r="9" spans="1:17" x14ac:dyDescent="0.15">
      <c r="A9" s="4" t="s">
        <v>170</v>
      </c>
      <c r="B9" s="4" t="s">
        <v>8</v>
      </c>
      <c r="C9" s="4" t="s">
        <v>15</v>
      </c>
      <c r="D9" s="4" t="s">
        <v>12</v>
      </c>
      <c r="E9" s="4"/>
      <c r="F9" s="4">
        <f t="shared" si="0"/>
        <v>0</v>
      </c>
      <c r="G9" s="4"/>
    </row>
    <row r="10" spans="1:17" x14ac:dyDescent="0.15">
      <c r="A10" s="2" t="s">
        <v>4</v>
      </c>
      <c r="B10" s="2" t="s">
        <v>168</v>
      </c>
      <c r="C10" s="2" t="s">
        <v>34</v>
      </c>
      <c r="D10" s="2" t="s">
        <v>12</v>
      </c>
      <c r="E10" s="2"/>
      <c r="F10" s="2">
        <f t="shared" si="0"/>
        <v>0</v>
      </c>
      <c r="G10" s="2" t="s">
        <v>169</v>
      </c>
    </row>
    <row r="11" spans="1:17" x14ac:dyDescent="0.15">
      <c r="A11" s="2" t="s">
        <v>5</v>
      </c>
      <c r="B11" s="2" t="s">
        <v>26</v>
      </c>
      <c r="C11" s="2" t="s">
        <v>34</v>
      </c>
      <c r="D11" s="2" t="s">
        <v>12</v>
      </c>
      <c r="E11" s="2"/>
      <c r="F11" s="2">
        <f t="shared" si="0"/>
        <v>0</v>
      </c>
      <c r="G11" s="2" t="s">
        <v>169</v>
      </c>
    </row>
    <row r="12" spans="1:17" x14ac:dyDescent="0.15">
      <c r="A12" s="1" t="s">
        <v>32</v>
      </c>
      <c r="B12" s="1"/>
      <c r="C12" s="1"/>
      <c r="D12" s="1"/>
      <c r="E12" s="1"/>
      <c r="F12" s="1">
        <f>SUM(F2:F11)</f>
        <v>0</v>
      </c>
      <c r="G12" s="1"/>
    </row>
  </sheetData>
  <phoneticPr fontId="1" type="noConversion"/>
  <pageMargins left="0.7" right="0.7" top="0.75" bottom="0.75" header="0.3" footer="0.3"/>
  <pageSetup paperSize="9" orientation="portrait" horizontalDpi="4294967293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workbookViewId="0">
      <selection activeCell="K25" sqref="K25"/>
    </sheetView>
  </sheetViews>
  <sheetFormatPr defaultColWidth="11" defaultRowHeight="14.25" x14ac:dyDescent="0.15"/>
  <cols>
    <col min="1" max="1" width="4" customWidth="1"/>
    <col min="2" max="2" width="4.5" bestFit="1" customWidth="1"/>
    <col min="3" max="3" width="9.5" style="10" bestFit="1" customWidth="1"/>
    <col min="4" max="4" width="14.5" bestFit="1" customWidth="1"/>
    <col min="6" max="6" width="9.5" bestFit="1" customWidth="1"/>
    <col min="7" max="7" width="15.5" bestFit="1" customWidth="1"/>
    <col min="8" max="8" width="11" style="10"/>
    <col min="9" max="9" width="9.5" style="10" bestFit="1" customWidth="1"/>
    <col min="10" max="10" width="13.5" bestFit="1" customWidth="1"/>
  </cols>
  <sheetData>
    <row r="2" spans="2:9" ht="15" customHeight="1" x14ac:dyDescent="0.15">
      <c r="B2" s="23" t="s">
        <v>63</v>
      </c>
      <c r="C2" s="21"/>
      <c r="D2" s="21"/>
      <c r="E2" s="21"/>
      <c r="F2" s="21"/>
      <c r="G2" s="21"/>
      <c r="H2" s="21"/>
    </row>
    <row r="3" spans="2:9" x14ac:dyDescent="0.15">
      <c r="B3" s="15" t="s">
        <v>164</v>
      </c>
      <c r="C3" s="14" t="s">
        <v>37</v>
      </c>
      <c r="D3" s="15" t="s">
        <v>38</v>
      </c>
      <c r="E3" s="15" t="s">
        <v>39</v>
      </c>
      <c r="F3" s="15" t="s">
        <v>40</v>
      </c>
      <c r="G3" s="15" t="s">
        <v>41</v>
      </c>
      <c r="H3" s="14" t="s">
        <v>42</v>
      </c>
      <c r="I3" s="14" t="s">
        <v>43</v>
      </c>
    </row>
    <row r="4" spans="2:9" x14ac:dyDescent="0.15">
      <c r="B4" s="22">
        <v>1</v>
      </c>
      <c r="C4" s="11" t="s">
        <v>44</v>
      </c>
      <c r="D4" s="25" t="s">
        <v>52</v>
      </c>
      <c r="E4" s="12" t="s">
        <v>62</v>
      </c>
      <c r="F4" s="12">
        <v>10</v>
      </c>
      <c r="G4" s="12" t="s">
        <v>64</v>
      </c>
      <c r="H4" s="11" t="s">
        <v>67</v>
      </c>
      <c r="I4" s="11" t="s">
        <v>68</v>
      </c>
    </row>
    <row r="5" spans="2:9" x14ac:dyDescent="0.15">
      <c r="B5" s="22">
        <v>2</v>
      </c>
      <c r="C5" s="11" t="s">
        <v>58</v>
      </c>
      <c r="D5" s="25" t="s">
        <v>55</v>
      </c>
      <c r="E5" s="12" t="s">
        <v>62</v>
      </c>
      <c r="F5" s="12">
        <v>10</v>
      </c>
      <c r="G5" s="12" t="s">
        <v>64</v>
      </c>
      <c r="H5" s="11" t="s">
        <v>68</v>
      </c>
      <c r="I5" s="11" t="s">
        <v>71</v>
      </c>
    </row>
    <row r="6" spans="2:9" x14ac:dyDescent="0.15">
      <c r="B6" s="22">
        <v>3</v>
      </c>
      <c r="C6" s="11" t="s">
        <v>45</v>
      </c>
      <c r="D6" s="25" t="s">
        <v>53</v>
      </c>
      <c r="E6" s="12" t="s">
        <v>62</v>
      </c>
      <c r="F6" s="12">
        <v>10</v>
      </c>
      <c r="G6" s="12" t="s">
        <v>64</v>
      </c>
      <c r="H6" s="11" t="s">
        <v>69</v>
      </c>
      <c r="I6" s="11" t="s">
        <v>69</v>
      </c>
    </row>
    <row r="7" spans="2:9" x14ac:dyDescent="0.15">
      <c r="B7" s="22">
        <v>4</v>
      </c>
      <c r="C7" s="11" t="s">
        <v>46</v>
      </c>
      <c r="D7" s="91" t="s">
        <v>54</v>
      </c>
      <c r="E7" s="12" t="s">
        <v>62</v>
      </c>
      <c r="F7" s="12">
        <v>10</v>
      </c>
      <c r="G7" s="12" t="s">
        <v>64</v>
      </c>
      <c r="H7" s="11" t="s">
        <v>68</v>
      </c>
      <c r="I7" s="11" t="s">
        <v>70</v>
      </c>
    </row>
    <row r="8" spans="2:9" x14ac:dyDescent="0.15">
      <c r="B8" s="22">
        <v>5</v>
      </c>
      <c r="C8" s="11" t="s">
        <v>47</v>
      </c>
      <c r="D8" s="92" t="s">
        <v>56</v>
      </c>
      <c r="E8" s="12" t="s">
        <v>62</v>
      </c>
      <c r="F8" s="12">
        <v>10</v>
      </c>
      <c r="G8" s="12" t="s">
        <v>64</v>
      </c>
      <c r="H8" s="11" t="s">
        <v>68</v>
      </c>
      <c r="I8" s="11" t="s">
        <v>72</v>
      </c>
    </row>
    <row r="9" spans="2:9" x14ac:dyDescent="0.15">
      <c r="B9" s="22">
        <v>6</v>
      </c>
      <c r="C9" s="11" t="s">
        <v>48</v>
      </c>
      <c r="D9" s="13" t="s">
        <v>57</v>
      </c>
      <c r="E9" s="12" t="s">
        <v>62</v>
      </c>
      <c r="F9" s="12">
        <v>10</v>
      </c>
      <c r="G9" s="12" t="s">
        <v>64</v>
      </c>
      <c r="H9" s="11" t="s">
        <v>73</v>
      </c>
      <c r="I9" s="11" t="s">
        <v>74</v>
      </c>
    </row>
    <row r="10" spans="2:9" x14ac:dyDescent="0.15">
      <c r="B10" s="22">
        <v>7</v>
      </c>
      <c r="C10" s="11" t="s">
        <v>51</v>
      </c>
      <c r="D10" s="13" t="s">
        <v>59</v>
      </c>
      <c r="E10" s="12" t="s">
        <v>62</v>
      </c>
      <c r="F10" s="12">
        <v>10</v>
      </c>
      <c r="G10" s="12" t="s">
        <v>64</v>
      </c>
      <c r="H10" s="11" t="s">
        <v>75</v>
      </c>
      <c r="I10" s="11" t="s">
        <v>76</v>
      </c>
    </row>
    <row r="11" spans="2:9" x14ac:dyDescent="0.15">
      <c r="B11" s="22">
        <v>8</v>
      </c>
      <c r="C11" s="11" t="s">
        <v>49</v>
      </c>
      <c r="D11" s="13" t="s">
        <v>60</v>
      </c>
      <c r="E11" s="12" t="s">
        <v>62</v>
      </c>
      <c r="F11" s="12">
        <v>11</v>
      </c>
      <c r="G11" s="12" t="s">
        <v>65</v>
      </c>
      <c r="H11" s="11" t="s">
        <v>77</v>
      </c>
      <c r="I11" s="11" t="s">
        <v>78</v>
      </c>
    </row>
    <row r="12" spans="2:9" x14ac:dyDescent="0.15">
      <c r="B12" s="22">
        <v>9</v>
      </c>
      <c r="C12" s="11" t="s">
        <v>50</v>
      </c>
      <c r="D12" s="13" t="s">
        <v>61</v>
      </c>
      <c r="E12" s="12" t="s">
        <v>62</v>
      </c>
      <c r="F12" s="12">
        <v>11</v>
      </c>
      <c r="G12" s="12" t="s">
        <v>66</v>
      </c>
      <c r="H12" s="11" t="s">
        <v>79</v>
      </c>
      <c r="I12" s="11" t="s">
        <v>80</v>
      </c>
    </row>
    <row r="13" spans="2:9" x14ac:dyDescent="0.15">
      <c r="B13" s="22">
        <v>10</v>
      </c>
      <c r="C13" s="16" t="s">
        <v>81</v>
      </c>
      <c r="D13" s="26" t="s">
        <v>82</v>
      </c>
      <c r="E13" s="17" t="s">
        <v>83</v>
      </c>
      <c r="F13" s="17">
        <v>15</v>
      </c>
      <c r="G13" s="17">
        <v>25</v>
      </c>
      <c r="H13" s="16" t="s">
        <v>84</v>
      </c>
      <c r="I13" s="16" t="s">
        <v>84</v>
      </c>
    </row>
    <row r="14" spans="2:9" x14ac:dyDescent="0.15">
      <c r="B14" s="22">
        <v>11</v>
      </c>
      <c r="C14" s="16" t="s">
        <v>88</v>
      </c>
      <c r="D14" s="24" t="s">
        <v>89</v>
      </c>
      <c r="E14" s="17" t="s">
        <v>83</v>
      </c>
      <c r="F14" s="17">
        <v>11</v>
      </c>
      <c r="G14" s="17">
        <v>17</v>
      </c>
      <c r="H14" s="16" t="s">
        <v>90</v>
      </c>
      <c r="I14" s="16" t="s">
        <v>91</v>
      </c>
    </row>
    <row r="15" spans="2:9" x14ac:dyDescent="0.15">
      <c r="B15" s="22">
        <v>12</v>
      </c>
      <c r="C15" s="16" t="s">
        <v>88</v>
      </c>
      <c r="D15" s="24" t="s">
        <v>163</v>
      </c>
      <c r="E15" s="17" t="s">
        <v>83</v>
      </c>
      <c r="F15" s="17">
        <v>13</v>
      </c>
      <c r="G15" s="17">
        <v>17</v>
      </c>
      <c r="H15" s="16" t="s">
        <v>90</v>
      </c>
      <c r="I15" s="16" t="s">
        <v>91</v>
      </c>
    </row>
    <row r="16" spans="2:9" x14ac:dyDescent="0.15">
      <c r="B16" s="22">
        <v>13</v>
      </c>
      <c r="C16" s="16" t="s">
        <v>129</v>
      </c>
      <c r="D16" s="26" t="s">
        <v>130</v>
      </c>
      <c r="E16" s="17" t="s">
        <v>83</v>
      </c>
      <c r="F16" s="17">
        <v>13</v>
      </c>
      <c r="G16" s="17" t="s">
        <v>131</v>
      </c>
      <c r="H16" s="16"/>
      <c r="I16" s="16" t="s">
        <v>132</v>
      </c>
    </row>
    <row r="17" spans="2:9" x14ac:dyDescent="0.15">
      <c r="B17" s="22">
        <v>14</v>
      </c>
      <c r="C17" s="16" t="s">
        <v>133</v>
      </c>
      <c r="D17" s="26" t="s">
        <v>134</v>
      </c>
      <c r="E17" s="17" t="s">
        <v>83</v>
      </c>
      <c r="F17" s="17">
        <v>24</v>
      </c>
      <c r="G17" s="17">
        <v>29</v>
      </c>
      <c r="H17" s="16" t="s">
        <v>135</v>
      </c>
      <c r="I17" s="16" t="s">
        <v>140</v>
      </c>
    </row>
    <row r="18" spans="2:9" x14ac:dyDescent="0.15">
      <c r="B18" s="22">
        <v>15</v>
      </c>
      <c r="C18" s="16" t="s">
        <v>136</v>
      </c>
      <c r="D18" s="26" t="s">
        <v>137</v>
      </c>
      <c r="E18" s="17" t="s">
        <v>83</v>
      </c>
      <c r="F18" s="17">
        <v>25</v>
      </c>
      <c r="G18" s="17">
        <v>30</v>
      </c>
      <c r="H18" s="16" t="s">
        <v>138</v>
      </c>
      <c r="I18" s="16" t="s">
        <v>139</v>
      </c>
    </row>
    <row r="19" spans="2:9" x14ac:dyDescent="0.15">
      <c r="B19" s="22">
        <v>16</v>
      </c>
      <c r="C19" s="16" t="s">
        <v>85</v>
      </c>
      <c r="D19" s="24" t="s">
        <v>111</v>
      </c>
      <c r="E19" s="17" t="s">
        <v>83</v>
      </c>
      <c r="F19" s="17">
        <v>25</v>
      </c>
      <c r="G19" s="17">
        <v>40</v>
      </c>
      <c r="H19" s="16" t="s">
        <v>112</v>
      </c>
      <c r="I19" s="16" t="s">
        <v>113</v>
      </c>
    </row>
    <row r="20" spans="2:9" x14ac:dyDescent="0.15">
      <c r="B20" s="22">
        <v>17</v>
      </c>
      <c r="C20" s="16" t="s">
        <v>85</v>
      </c>
      <c r="D20" s="26" t="s">
        <v>162</v>
      </c>
      <c r="E20" s="17" t="s">
        <v>83</v>
      </c>
      <c r="F20" s="17">
        <v>31</v>
      </c>
      <c r="G20" s="17">
        <v>40</v>
      </c>
      <c r="H20" s="16" t="s">
        <v>86</v>
      </c>
      <c r="I20" s="16" t="s">
        <v>87</v>
      </c>
    </row>
    <row r="21" spans="2:9" x14ac:dyDescent="0.15">
      <c r="B21" s="22">
        <v>18</v>
      </c>
      <c r="C21" s="16" t="s">
        <v>141</v>
      </c>
      <c r="D21" s="26" t="s">
        <v>142</v>
      </c>
      <c r="E21" s="17" t="s">
        <v>83</v>
      </c>
      <c r="F21" s="17">
        <v>31</v>
      </c>
      <c r="G21" s="17">
        <v>40</v>
      </c>
      <c r="H21" s="16" t="s">
        <v>68</v>
      </c>
      <c r="I21" s="16" t="s">
        <v>143</v>
      </c>
    </row>
    <row r="22" spans="2:9" x14ac:dyDescent="0.15">
      <c r="B22" s="22">
        <v>19</v>
      </c>
      <c r="C22" s="16" t="s">
        <v>117</v>
      </c>
      <c r="D22" s="20" t="s">
        <v>118</v>
      </c>
      <c r="E22" s="17" t="s">
        <v>83</v>
      </c>
      <c r="F22" s="17">
        <v>34</v>
      </c>
      <c r="G22" s="17">
        <v>45</v>
      </c>
      <c r="H22" s="16" t="s">
        <v>119</v>
      </c>
      <c r="I22" s="16" t="s">
        <v>120</v>
      </c>
    </row>
    <row r="23" spans="2:9" x14ac:dyDescent="0.15">
      <c r="B23" s="22">
        <v>20</v>
      </c>
      <c r="C23" s="16" t="s">
        <v>96</v>
      </c>
      <c r="D23" s="20" t="s">
        <v>97</v>
      </c>
      <c r="E23" s="17" t="s">
        <v>83</v>
      </c>
      <c r="F23" s="17">
        <v>17</v>
      </c>
      <c r="G23" s="17">
        <v>28</v>
      </c>
      <c r="H23" s="16" t="s">
        <v>98</v>
      </c>
      <c r="I23" s="16" t="s">
        <v>99</v>
      </c>
    </row>
    <row r="24" spans="2:9" x14ac:dyDescent="0.15">
      <c r="B24" s="22">
        <v>21</v>
      </c>
      <c r="C24" s="16" t="s">
        <v>100</v>
      </c>
      <c r="D24" s="20" t="s">
        <v>101</v>
      </c>
      <c r="E24" s="17" t="s">
        <v>83</v>
      </c>
      <c r="F24" s="17">
        <v>15</v>
      </c>
      <c r="G24" s="17">
        <v>29</v>
      </c>
      <c r="H24" s="16" t="s">
        <v>102</v>
      </c>
      <c r="I24" s="16" t="s">
        <v>103</v>
      </c>
    </row>
    <row r="25" spans="2:9" x14ac:dyDescent="0.15">
      <c r="B25" s="22">
        <v>22</v>
      </c>
      <c r="C25" s="16" t="s">
        <v>92</v>
      </c>
      <c r="D25" s="24" t="s">
        <v>93</v>
      </c>
      <c r="E25" s="17" t="s">
        <v>83</v>
      </c>
      <c r="F25" s="17">
        <v>18</v>
      </c>
      <c r="G25" s="17">
        <v>26</v>
      </c>
      <c r="H25" s="16" t="s">
        <v>94</v>
      </c>
      <c r="I25" s="16" t="s">
        <v>95</v>
      </c>
    </row>
    <row r="26" spans="2:9" x14ac:dyDescent="0.15">
      <c r="B26" s="22">
        <v>23</v>
      </c>
      <c r="C26" s="16" t="s">
        <v>107</v>
      </c>
      <c r="D26" s="24" t="s">
        <v>108</v>
      </c>
      <c r="E26" s="17" t="s">
        <v>83</v>
      </c>
      <c r="F26" s="17">
        <v>23</v>
      </c>
      <c r="G26" s="17">
        <v>35</v>
      </c>
      <c r="H26" s="16" t="s">
        <v>109</v>
      </c>
      <c r="I26" s="16" t="s">
        <v>110</v>
      </c>
    </row>
    <row r="27" spans="2:9" x14ac:dyDescent="0.15">
      <c r="B27" s="22">
        <v>24</v>
      </c>
      <c r="C27" s="16" t="s">
        <v>104</v>
      </c>
      <c r="D27" s="20" t="s">
        <v>105</v>
      </c>
      <c r="E27" s="17" t="s">
        <v>83</v>
      </c>
      <c r="F27" s="17">
        <v>24</v>
      </c>
      <c r="G27" s="17">
        <v>33</v>
      </c>
      <c r="H27" s="16" t="s">
        <v>68</v>
      </c>
      <c r="I27" s="16" t="s">
        <v>106</v>
      </c>
    </row>
    <row r="28" spans="2:9" x14ac:dyDescent="0.15">
      <c r="B28" s="22">
        <v>25</v>
      </c>
      <c r="C28" s="16" t="s">
        <v>114</v>
      </c>
      <c r="D28" s="20" t="s">
        <v>115</v>
      </c>
      <c r="E28" s="17" t="s">
        <v>83</v>
      </c>
      <c r="F28" s="17">
        <v>28</v>
      </c>
      <c r="G28" s="17">
        <v>40</v>
      </c>
      <c r="H28" s="16" t="s">
        <v>68</v>
      </c>
      <c r="I28" s="16" t="s">
        <v>116</v>
      </c>
    </row>
    <row r="29" spans="2:9" x14ac:dyDescent="0.15">
      <c r="B29" s="22">
        <v>26</v>
      </c>
      <c r="C29" s="16" t="s">
        <v>121</v>
      </c>
      <c r="D29" s="20" t="s">
        <v>122</v>
      </c>
      <c r="E29" s="17" t="s">
        <v>83</v>
      </c>
      <c r="F29" s="17">
        <v>20</v>
      </c>
      <c r="G29" s="17">
        <v>30</v>
      </c>
      <c r="H29" s="16" t="s">
        <v>123</v>
      </c>
      <c r="I29" s="16" t="s">
        <v>124</v>
      </c>
    </row>
    <row r="30" spans="2:9" x14ac:dyDescent="0.15">
      <c r="B30" s="22">
        <v>27</v>
      </c>
      <c r="C30" s="16" t="s">
        <v>125</v>
      </c>
      <c r="D30" s="20" t="s">
        <v>126</v>
      </c>
      <c r="E30" s="17" t="s">
        <v>83</v>
      </c>
      <c r="F30" s="17">
        <v>16</v>
      </c>
      <c r="G30" s="17">
        <v>25</v>
      </c>
      <c r="H30" s="16" t="s">
        <v>127</v>
      </c>
      <c r="I30" s="16" t="s">
        <v>128</v>
      </c>
    </row>
    <row r="31" spans="2:9" x14ac:dyDescent="0.15">
      <c r="B31" s="22">
        <v>28</v>
      </c>
      <c r="C31" s="18" t="s">
        <v>150</v>
      </c>
      <c r="D31" s="27" t="s">
        <v>145</v>
      </c>
      <c r="E31" s="19" t="s">
        <v>146</v>
      </c>
      <c r="F31" s="19">
        <v>2</v>
      </c>
      <c r="G31" s="19">
        <v>3</v>
      </c>
      <c r="H31" s="18" t="s">
        <v>68</v>
      </c>
      <c r="I31" s="18" t="s">
        <v>147</v>
      </c>
    </row>
    <row r="32" spans="2:9" x14ac:dyDescent="0.15">
      <c r="B32" s="22">
        <v>29</v>
      </c>
      <c r="C32" s="18" t="s">
        <v>144</v>
      </c>
      <c r="D32" s="27" t="s">
        <v>151</v>
      </c>
      <c r="E32" s="19" t="s">
        <v>146</v>
      </c>
      <c r="F32" s="19">
        <v>1.8</v>
      </c>
      <c r="G32" s="19">
        <v>3.3</v>
      </c>
      <c r="H32" s="18" t="s">
        <v>152</v>
      </c>
      <c r="I32" s="18" t="s">
        <v>153</v>
      </c>
    </row>
    <row r="33" spans="2:9" x14ac:dyDescent="0.15">
      <c r="B33" s="22">
        <v>30</v>
      </c>
      <c r="C33" s="18" t="s">
        <v>158</v>
      </c>
      <c r="D33" s="27" t="s">
        <v>159</v>
      </c>
      <c r="E33" s="19" t="s">
        <v>146</v>
      </c>
      <c r="F33" s="19">
        <v>3</v>
      </c>
      <c r="G33" s="19">
        <v>4.5</v>
      </c>
      <c r="H33" s="18" t="s">
        <v>161</v>
      </c>
      <c r="I33" s="18" t="s">
        <v>160</v>
      </c>
    </row>
    <row r="34" spans="2:9" x14ac:dyDescent="0.15">
      <c r="B34" s="22">
        <v>31</v>
      </c>
      <c r="C34" s="18" t="s">
        <v>154</v>
      </c>
      <c r="D34" s="27" t="s">
        <v>155</v>
      </c>
      <c r="E34" s="19" t="s">
        <v>146</v>
      </c>
      <c r="F34" s="19">
        <v>3</v>
      </c>
      <c r="G34" s="19">
        <v>4.5</v>
      </c>
      <c r="H34" s="18" t="s">
        <v>156</v>
      </c>
      <c r="I34" s="18" t="s">
        <v>157</v>
      </c>
    </row>
    <row r="35" spans="2:9" x14ac:dyDescent="0.15">
      <c r="B35" s="22">
        <v>32</v>
      </c>
      <c r="C35" s="18" t="s">
        <v>148</v>
      </c>
      <c r="D35" s="27" t="s">
        <v>165</v>
      </c>
      <c r="E35" s="19" t="s">
        <v>146</v>
      </c>
      <c r="F35" s="19">
        <v>0.55000000000000004</v>
      </c>
      <c r="G35" s="19">
        <v>0.85</v>
      </c>
      <c r="H35" s="18" t="s">
        <v>149</v>
      </c>
      <c r="I35" s="18" t="s">
        <v>149</v>
      </c>
    </row>
    <row r="36" spans="2:9" x14ac:dyDescent="0.15">
      <c r="B36" s="22">
        <v>33</v>
      </c>
      <c r="C36" s="18"/>
      <c r="D36" s="27" t="s">
        <v>235</v>
      </c>
      <c r="E36" s="19"/>
      <c r="F36" s="19"/>
      <c r="G36" s="19"/>
      <c r="H36" s="18"/>
      <c r="I36" s="18" t="s">
        <v>236</v>
      </c>
    </row>
  </sheetData>
  <phoneticPr fontId="1" type="noConversion"/>
  <pageMargins left="0.25" right="0.25" top="0.75" bottom="0.75" header="0.3" footer="0.3"/>
  <pageSetup paperSize="9" orientation="portrait" horizontalDpi="0" verticalDpi="0"/>
  <ignoredErrors>
    <ignoredError sqref="I5:I17 H4:H35 I18:I35 C4:C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趋势图</vt:lpstr>
      <vt:lpstr>统计</vt:lpstr>
      <vt:lpstr>记录</vt:lpstr>
      <vt:lpstr>老计划</vt:lpstr>
      <vt:lpstr>指数估值阈值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YuanXing</cp:lastModifiedBy>
  <dcterms:created xsi:type="dcterms:W3CDTF">2017-12-17T07:45:40Z</dcterms:created>
  <dcterms:modified xsi:type="dcterms:W3CDTF">2018-06-11T14:14:07Z</dcterms:modified>
</cp:coreProperties>
</file>