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D" sheetId="1" r:id="rId4"/>
    <sheet state="visible" name="RJ" sheetId="2" r:id="rId5"/>
    <sheet state="visible" name="RI" sheetId="3" r:id="rId6"/>
    <sheet state="visible" name="BEDAH" sheetId="4" r:id="rId7"/>
    <sheet state="visible" name="PERSALINAN DAN PERINATOLOGI" sheetId="5" r:id="rId8"/>
    <sheet state="visible" name="INTENSIF" sheetId="6" r:id="rId9"/>
    <sheet state="visible" name="RADIOLOGI" sheetId="7" r:id="rId10"/>
    <sheet state="visible" name="LAB" sheetId="8" r:id="rId11"/>
    <sheet state="visible" name="REHAB MEDIK" sheetId="9" r:id="rId12"/>
    <sheet state="visible" name="FARMASI" sheetId="10" r:id="rId13"/>
    <sheet state="visible" name="GIZI" sheetId="11" r:id="rId14"/>
    <sheet state="visible" name="TRANSFUSI" sheetId="12" r:id="rId15"/>
    <sheet state="visible" name="REKAM MEDIS" sheetId="13" r:id="rId16"/>
    <sheet state="visible" name="LIMBAH" sheetId="14" r:id="rId17"/>
    <sheet state="visible" name="ADM DAN MANAJEMEN" sheetId="15" r:id="rId18"/>
    <sheet state="visible" name="AMBULANCE" sheetId="16" r:id="rId19"/>
    <sheet state="visible" name="PEMULASARAN JENAZAH" sheetId="17" r:id="rId20"/>
    <sheet state="visible" name="IPSRS" sheetId="18" r:id="rId21"/>
    <sheet state="visible" name="PPI" sheetId="19" r:id="rId22"/>
    <sheet state="visible" name="LAUNDRY &amp; CSSD" sheetId="20" r:id="rId23"/>
  </sheets>
  <definedNames/>
  <calcPr/>
  <extLst>
    <ext uri="GoogleSheetsCustomDataVersion2">
      <go:sheetsCustomData xmlns:go="http://customooxmlschemas.google.com/" r:id="rId24" roundtripDataChecksum="ljz3oEpCgFMEcWH0sFSiaTEKnWBK9XSuFHtxE9wWfj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8">
      <text>
        <t xml:space="preserve">6500 menit / 617 pasien rawat inap
======</t>
      </text>
    </comment>
    <comment authorId="0" ref="M8">
      <text>
        <t xml:space="preserve">6900 menit / 644 pasien rawat inap
======</t>
      </text>
    </comment>
  </commentList>
</comments>
</file>

<file path=xl/sharedStrings.xml><?xml version="1.0" encoding="utf-8"?>
<sst xmlns="http://schemas.openxmlformats.org/spreadsheetml/2006/main" count="595" uniqueCount="222">
  <si>
    <t>I. PELAYANAN IGD</t>
  </si>
  <si>
    <t xml:space="preserve"> Jan - Des 2026</t>
  </si>
  <si>
    <t>No</t>
  </si>
  <si>
    <t>INDIKATOR</t>
  </si>
  <si>
    <t>Target</t>
  </si>
  <si>
    <t>Angka</t>
  </si>
  <si>
    <t>Januari</t>
  </si>
  <si>
    <t>Februari</t>
  </si>
  <si>
    <t>Maret</t>
  </si>
  <si>
    <t>April</t>
  </si>
  <si>
    <t>Mei</t>
  </si>
  <si>
    <t>Juni</t>
  </si>
  <si>
    <t xml:space="preserve">Juli </t>
  </si>
  <si>
    <t>Agustus</t>
  </si>
  <si>
    <t>September</t>
  </si>
  <si>
    <t>Oktober</t>
  </si>
  <si>
    <t>November</t>
  </si>
  <si>
    <t>Desember</t>
  </si>
  <si>
    <t>Total</t>
  </si>
  <si>
    <t>Kemampuan menangani life saving anak dan dewasa</t>
  </si>
  <si>
    <t>Jam buka pelayanan gawat darurat</t>
  </si>
  <si>
    <t>24 jam</t>
  </si>
  <si>
    <t>Pemberi pelayanan gawat darurat yang bersertifikat yang masih berlaku BLS/PPGD/GELS/ALS</t>
  </si>
  <si>
    <t>Ketersediaan tim penanggulangan bencana</t>
  </si>
  <si>
    <t>100 (1 tim)</t>
  </si>
  <si>
    <t>Waktu tanggap pelayanan Dokter di Gawat Darurat</t>
  </si>
  <si>
    <t xml:space="preserve">≤ 5 menit </t>
  </si>
  <si>
    <t>Kepuasan pelanggan</t>
  </si>
  <si>
    <t xml:space="preserve">≥ 70 </t>
  </si>
  <si>
    <t>Kematian pasien &lt; 24 jam</t>
  </si>
  <si>
    <t>≤ 2 perseribu</t>
  </si>
  <si>
    <t>Khusus untuk RS Jiwa pasien dapat ditenangkan dalam waktu ≤ 48 jam</t>
  </si>
  <si>
    <t>Tidak adanya pasien yang diharuskan membayar uang muka</t>
  </si>
  <si>
    <t xml:space="preserve">II. PELAYANAN RAWAT JALAN  </t>
  </si>
  <si>
    <t>Jan - Des 2026</t>
  </si>
  <si>
    <t>No.</t>
  </si>
  <si>
    <t>Standar</t>
  </si>
  <si>
    <t xml:space="preserve">Pemberi pelayanan di klinik spesialis </t>
  </si>
  <si>
    <t>Ketersediaan pelayanan rawat jalan (minimal kesehatan anak, penyakit dalam, kebidanan dan bedah)</t>
  </si>
  <si>
    <t>Ketersediaan pelayanan rawat jalan di RSJ ( bukan RSJ )</t>
  </si>
  <si>
    <t>a.NAPZA,b.Gang Psikotik,  c.Gang Nerotik,d.Gang Organik</t>
  </si>
  <si>
    <t xml:space="preserve">Buka pelayanan sesuai ketentuan </t>
  </si>
  <si>
    <t xml:space="preserve">Waktu tunggu di rawat jalan </t>
  </si>
  <si>
    <t>≤ 60 menit</t>
  </si>
  <si>
    <t>45.7</t>
  </si>
  <si>
    <t xml:space="preserve">Kepuasan Pelanggan pada Rawat Jalan </t>
  </si>
  <si>
    <t xml:space="preserve">≥ 90 </t>
  </si>
  <si>
    <t xml:space="preserve">Pasien rawat jalan tuberkulosis yang ditangani dengan strategi DOTS </t>
  </si>
  <si>
    <t xml:space="preserve">Penegakan diagnosisTB melalui pemeriksaan mikrokopis TB (3 bln) </t>
  </si>
  <si>
    <t>Terlaksananya kegiatan pencatatan dan pelaporan TB di RJ RS ( 3 bln ) (≥60)</t>
  </si>
  <si>
    <t xml:space="preserve">III. PELAYANAN RAWAT INAP </t>
  </si>
  <si>
    <t>Pemberi pelayanan rawat inap/ 6 bln (Dr.Sp, Prwt D3)</t>
  </si>
  <si>
    <t xml:space="preserve">Dokter penanggung jawab pasien rawat inap </t>
  </si>
  <si>
    <t>Ketersediaan pelayanan rawat inap / 3 bln Pely: Anak, PD ,Kebid,Bdh umum, Jantung, Paru,Ginjal, Urologi, SpKK</t>
  </si>
  <si>
    <t xml:space="preserve">Jam visite dokter spesialis / 8 – 14 </t>
  </si>
  <si>
    <t>66.7</t>
  </si>
  <si>
    <t xml:space="preserve">Kejadian infeksi pasca operasi </t>
  </si>
  <si>
    <t>≤ 1,5</t>
  </si>
  <si>
    <t xml:space="preserve">Angka kejadian infeksi nosokomial/ phlebitis </t>
  </si>
  <si>
    <t xml:space="preserve">Tidak adanya kejadian pasien jatuh yang berakibat kecacatan/kematian </t>
  </si>
  <si>
    <t xml:space="preserve">Kematian Pasien &gt; 48 Jam </t>
  </si>
  <si>
    <t>≤ 0,24</t>
  </si>
  <si>
    <t xml:space="preserve">Kejadian pulang paksa </t>
  </si>
  <si>
    <t>≤ 5</t>
  </si>
  <si>
    <t xml:space="preserve">Kepuasan Pelanggan Rawat Inap </t>
  </si>
  <si>
    <t>≥ 90</t>
  </si>
  <si>
    <t xml:space="preserve">Penegakan diagnosis TB melalui pemeriksaan mikroskopis TB </t>
  </si>
  <si>
    <t xml:space="preserve">Pasien rawat Inap tuberkulosis yang ditangani dengan strategi DOTS </t>
  </si>
  <si>
    <t xml:space="preserve">Terlaksananya kegiatan pencatatan dan pelaporan TB di RS </t>
  </si>
  <si>
    <t>`</t>
  </si>
  <si>
    <t xml:space="preserve">IV. PELAYANAN BEDAH </t>
  </si>
  <si>
    <t>Waktu tunggu operasi elektif</t>
  </si>
  <si>
    <t>≤ 2 hari</t>
  </si>
  <si>
    <t>1.66</t>
  </si>
  <si>
    <t>1.37</t>
  </si>
  <si>
    <t>Kejadian kematian di meja operasi</t>
  </si>
  <si>
    <t xml:space="preserve">≤ 1 </t>
  </si>
  <si>
    <t>Tidak adanya kejadian operasi salah sisi</t>
  </si>
  <si>
    <t>≤ 100</t>
  </si>
  <si>
    <t>Tidak adanya kejadian operasi salah orang</t>
  </si>
  <si>
    <t>Tidak adanya kejadian salah tindakan pada operasi</t>
  </si>
  <si>
    <t>Tidak adanya kejadian tertinggalnya benda asing / lain pada tubuh pasien setelah operasi</t>
  </si>
  <si>
    <t>Komplikasi anastesi karena overdosis reaksi anastesi, dan salah penempatan anastesi endotracheal tube</t>
  </si>
  <si>
    <t xml:space="preserve">≤ 6 </t>
  </si>
  <si>
    <t xml:space="preserve">V. PELAYANAN PERSALINAN DAN PERINATOLOGI </t>
  </si>
  <si>
    <t>1A</t>
  </si>
  <si>
    <t>Kejadian kematian ibu karena persalinan dg perdarahan ≤1</t>
  </si>
  <si>
    <t xml:space="preserve">Pendarahan ≤ 1 </t>
  </si>
  <si>
    <t>N/A</t>
  </si>
  <si>
    <t>1B</t>
  </si>
  <si>
    <t>Kejadian kematian ibu karena persalinan dg pre-eklampsia ≤30</t>
  </si>
  <si>
    <t xml:space="preserve">pre-eklampsia ≤30 </t>
  </si>
  <si>
    <t>1C</t>
  </si>
  <si>
    <t>Kejadian kematian ibu karena persalinan dg sepsis ≤0,2</t>
  </si>
  <si>
    <t>pre-eklampsia ≤30 (sepsis ≤0,2)</t>
  </si>
  <si>
    <t>Pemberi pelayanan persalinan normal/ SpOG (100)</t>
  </si>
  <si>
    <t>Pemberi pelayanan persalinan dengan penyulit oleh Tim Ponek (SpOG,DU,Bidan/perawat) (Tersedia)</t>
  </si>
  <si>
    <t>Tersedia</t>
  </si>
  <si>
    <t>Pemberi pelayanan persalinan dengan tindakan operasi (100)</t>
  </si>
  <si>
    <t xml:space="preserve">                                   </t>
  </si>
  <si>
    <t>Kemampuan menangani BBLR 1500 gr-2500 gr (100)</t>
  </si>
  <si>
    <t xml:space="preserve">Pertolongan persalinan melalui seksio cesaria ≤100 </t>
  </si>
  <si>
    <t>7A</t>
  </si>
  <si>
    <t>Pelayanan KB Mantap (100)</t>
  </si>
  <si>
    <t>7B</t>
  </si>
  <si>
    <t>Konseling KB Mantap (100)</t>
  </si>
  <si>
    <t>Kepuasan Pelanggan (≥80)</t>
  </si>
  <si>
    <t>≥ 80</t>
  </si>
  <si>
    <t xml:space="preserve">VI. PELAYANAN INTENSIF </t>
  </si>
  <si>
    <t>Rata rata pasien yang kembali ke perawatan intensif dengan kasus yang sama &lt; 72 jam</t>
  </si>
  <si>
    <t>≤ 3</t>
  </si>
  <si>
    <t>Pemberi pelayanan Unit Intensif</t>
  </si>
  <si>
    <t xml:space="preserve">VII. PELAYANAN RADIOLOGI </t>
  </si>
  <si>
    <t>Waktu tunggu hasil pelayanan thorax foto</t>
  </si>
  <si>
    <r>
      <rPr>
        <rFont val="Calibri"/>
        <color rgb="FF000000"/>
        <sz val="12.0"/>
      </rPr>
      <t xml:space="preserve">≤ </t>
    </r>
    <r>
      <rPr>
        <rFont val="Times New Roman"/>
        <color rgb="FF000000"/>
        <sz val="12.0"/>
      </rPr>
      <t>3 Jam</t>
    </r>
  </si>
  <si>
    <t>6 Jam 9 Menit 83 Detik</t>
  </si>
  <si>
    <t>7 Jam 1 Menit</t>
  </si>
  <si>
    <t>8 jam 31 menit 66 detik</t>
  </si>
  <si>
    <t>Pelaksana ekspertisi</t>
  </si>
  <si>
    <t>Kejadian kegagalan pelayanan Rontgen</t>
  </si>
  <si>
    <r>
      <rPr>
        <rFont val="Calibri"/>
        <color rgb="FF000000"/>
        <sz val="12.0"/>
      </rPr>
      <t xml:space="preserve">≤ </t>
    </r>
    <r>
      <rPr>
        <rFont val="Times New Roman"/>
        <color rgb="FF000000"/>
        <sz val="12.0"/>
      </rPr>
      <t xml:space="preserve">2 </t>
    </r>
  </si>
  <si>
    <r>
      <rPr>
        <rFont val="Calibri"/>
        <color rgb="FF000000"/>
        <sz val="12.0"/>
      </rPr>
      <t xml:space="preserve">≥ </t>
    </r>
    <r>
      <rPr>
        <rFont val="Times New Roman"/>
        <color rgb="FF000000"/>
        <sz val="12.0"/>
      </rPr>
      <t xml:space="preserve">80 </t>
    </r>
  </si>
  <si>
    <t xml:space="preserve">VIII. PELAYANAN LAB PATOLOGI KLINIK </t>
  </si>
  <si>
    <t>Waktu tunggu hasil pelayanan laboratorium Kimia darah &amp; darah rutin</t>
  </si>
  <si>
    <t>≤140 menit (manual)</t>
  </si>
  <si>
    <t>62.69</t>
  </si>
  <si>
    <t>Pelaksana ekspertisi Dokter Sp.PK</t>
  </si>
  <si>
    <t>Tidak adanya kesalahan pemberian hasil pemeriksaan laboratorium</t>
  </si>
  <si>
    <t xml:space="preserve">≥ 80 </t>
  </si>
  <si>
    <t xml:space="preserve">   </t>
  </si>
  <si>
    <t xml:space="preserve"> z z  </t>
  </si>
  <si>
    <t xml:space="preserve">IX. PELAYANAN REHABILITASI MEDIK </t>
  </si>
  <si>
    <t>Kejadian Drop Out pasien terhadap pelayanan Rehabilitasi Medik yang di rencanakan</t>
  </si>
  <si>
    <t>≤ 50</t>
  </si>
  <si>
    <t>Tidak adanya kejadian kesalahan tindakan rehabilitasi medik</t>
  </si>
  <si>
    <t>Kepuasan Pelanggan</t>
  </si>
  <si>
    <t>X. FARMASI</t>
  </si>
  <si>
    <t>Waktu tunggu pelayanan</t>
  </si>
  <si>
    <t>a. Obat Jadi</t>
  </si>
  <si>
    <r>
      <rPr>
        <rFont val="Times New Roman"/>
        <color rgb="FF000000"/>
        <sz val="12.0"/>
      </rPr>
      <t>≤</t>
    </r>
    <r>
      <rPr>
        <rFont val="Times New Roman"/>
        <color rgb="FF000000"/>
        <sz val="12.0"/>
      </rPr>
      <t>30</t>
    </r>
  </si>
  <si>
    <t>b. Racikan</t>
  </si>
  <si>
    <r>
      <rPr>
        <rFont val="Times New Roman"/>
        <color rgb="FF000000"/>
        <sz val="12.0"/>
      </rPr>
      <t>≤</t>
    </r>
    <r>
      <rPr>
        <rFont val="Times New Roman"/>
        <color rgb="FF000000"/>
        <sz val="12.0"/>
      </rPr>
      <t>60</t>
    </r>
  </si>
  <si>
    <t>Tidak adanya Kejadian kesalahan pemberian obat</t>
  </si>
  <si>
    <r>
      <rPr>
        <rFont val="Times New Roman"/>
        <color rgb="FF000000"/>
        <sz val="12.0"/>
      </rPr>
      <t xml:space="preserve">≥ </t>
    </r>
    <r>
      <rPr>
        <rFont val="Times New Roman"/>
        <color rgb="FF000000"/>
        <sz val="12.0"/>
      </rPr>
      <t xml:space="preserve">80 </t>
    </r>
  </si>
  <si>
    <t>Penulisan resep sesuai formularium</t>
  </si>
  <si>
    <t xml:space="preserve">XI. PELAYANAN GIZI </t>
  </si>
  <si>
    <t>Ketepatan waktu pemberian makanan kepada pasien</t>
  </si>
  <si>
    <t>≥90</t>
  </si>
  <si>
    <t>Sisa makanan yang tidak termakan oleh pasien</t>
  </si>
  <si>
    <t>≤20</t>
  </si>
  <si>
    <t>Tidak adanya kejadian kesalahan pemberian diet</t>
  </si>
  <si>
    <t xml:space="preserve">XII. PELAYANAN TRANSFUSI DARAH </t>
  </si>
  <si>
    <t>Kebutuhan darah bagi setiap pelayanan transfusi</t>
  </si>
  <si>
    <t>Laboratorium</t>
  </si>
  <si>
    <t>Kejadian Reaksi transfusi</t>
  </si>
  <si>
    <t>≤ 0,01</t>
  </si>
  <si>
    <t xml:space="preserve">XIII. PELAYANAN REKAM MEDIS </t>
  </si>
  <si>
    <t>Kelengkapan pengisian rekam medik 24 jam setelah selesai pelayanan</t>
  </si>
  <si>
    <t>Kelengkapan Informed Concent setelah mendapatkan informasi yang jelas</t>
  </si>
  <si>
    <t>Waktu penyediaan dokumen rekam medik pelayanan rawat jalan</t>
  </si>
  <si>
    <t>Rerata ≤ 10 menit</t>
  </si>
  <si>
    <t>Waktu penyediaan dokumen rekam medik pelayanan rawat inap</t>
  </si>
  <si>
    <t>Rerata ≤ 15 menit</t>
  </si>
  <si>
    <t xml:space="preserve">XIV. PENGELOLAAN LIMBAH </t>
  </si>
  <si>
    <t>Baku mutu limbah cair</t>
  </si>
  <si>
    <t>a. BOD &lt; 30 mg/l</t>
  </si>
  <si>
    <t>Kesling</t>
  </si>
  <si>
    <t>b. COD &lt; 80 mg/l</t>
  </si>
  <si>
    <t>&lt;4</t>
  </si>
  <si>
    <t>c. TSS &lt; 30 mg/l</t>
  </si>
  <si>
    <t>&lt;10</t>
  </si>
  <si>
    <t>d. PH 6-9</t>
  </si>
  <si>
    <t>Pengelolaan limbah padat infeksius sesuai dengan aturan</t>
  </si>
  <si>
    <t>Note:</t>
  </si>
  <si>
    <t xml:space="preserve">XV. PELAYANAN ADMINISTRASI DAN MANAJEMEN </t>
  </si>
  <si>
    <t>Tindak lanjut penyelesaian hasil pertemuan direksi</t>
  </si>
  <si>
    <t>Sekretariat</t>
  </si>
  <si>
    <t>Kelengkapan laporan akuntabilitas kinerja</t>
  </si>
  <si>
    <t>Ketepatan waktu pengusulan kenaikan pangkat</t>
  </si>
  <si>
    <t>SDM</t>
  </si>
  <si>
    <t>Ketepatan Waktu pengurusan gaji berkala</t>
  </si>
  <si>
    <t>Karyawan yang mendapat pelatihan minimal 20 jam setahun</t>
  </si>
  <si>
    <t>≥ 60</t>
  </si>
  <si>
    <t>Cost recovery</t>
  </si>
  <si>
    <t>≥40</t>
  </si>
  <si>
    <t>Akuntansi</t>
  </si>
  <si>
    <t>Ketepatan waktu penyusunan laporan keuangan</t>
  </si>
  <si>
    <t>Kecepatan waktu pemberian informasi tentang tagihan pasien rawat inap</t>
  </si>
  <si>
    <t>≤ 2 jam</t>
  </si>
  <si>
    <t>Keuangan</t>
  </si>
  <si>
    <t>Ketepatan waktu pemberian imbalan (insentif) sesuai kesepakatan waktu</t>
  </si>
  <si>
    <t xml:space="preserve">XVI. PELAYANAN AMBULANS/KERETA JENAZAH </t>
  </si>
  <si>
    <t>Waktu pelayanan ambulance/Kereta jenazah</t>
  </si>
  <si>
    <t>Kecepatan memberikan Pelayanan ambulance/Kereta jenazah di rumah sakit &lt;30 Menit</t>
  </si>
  <si>
    <t>Response time pelayanan ambulance oleh masyarakat yang membutuhkan</t>
  </si>
  <si>
    <t>menit</t>
  </si>
  <si>
    <t xml:space="preserve">XVII. PELAYANAN PEMULASARAN JENAZAH </t>
  </si>
  <si>
    <t>Waktu tanggap (response time) pelayanan pemulasaraan jenazah (menit)</t>
  </si>
  <si>
    <t>IPSRS</t>
  </si>
  <si>
    <t xml:space="preserve">XVIII. PELAYANAN PEMELIHARAAN SARANA RS (IPSRS) </t>
  </si>
  <si>
    <t>Kecepatan waktu menanggapi kerusakan alat</t>
  </si>
  <si>
    <t>&gt; 80</t>
  </si>
  <si>
    <t>98.64</t>
  </si>
  <si>
    <t>99.22</t>
  </si>
  <si>
    <t>99.25</t>
  </si>
  <si>
    <t>Ketepatan waktu pemeliharaan alat</t>
  </si>
  <si>
    <t>Peralatan laboratorium dan alat ukur yang digunakan dalam pelayanan terkalibrasi tepat waktu sesuai dengan ketentuan kalibrasi</t>
  </si>
  <si>
    <t xml:space="preserve">XX. PENCEGAHAN DAN PENGENDALIAN INFEKSI </t>
  </si>
  <si>
    <t>Ada anggota Tim PPI yang terlatih</t>
  </si>
  <si>
    <t>Tersedia APD di setiap instalasi/ departemen</t>
  </si>
  <si>
    <t>Kegiatan pencatatan dan pelaporan infeksi nosokomial / HAI (Health Care Associated Infection) di RS (min 1 parameter)</t>
  </si>
  <si>
    <t>XIX. INSTALASI LAUNDRY DAN CSSD</t>
  </si>
  <si>
    <t>Tidak Adanya Kerusakan Kemasan Setelah Post Sterilisasi</t>
  </si>
  <si>
    <t>Kepatuhan Pengisian Formulir Permintaan Sterilisasi</t>
  </si>
  <si>
    <t>93,16 %</t>
  </si>
  <si>
    <t>91,68 %</t>
  </si>
  <si>
    <t>91,03 %</t>
  </si>
  <si>
    <t>Ketepatan Kemasan Alat Medis Dan Linen Steril Sesuai Perubahan Warna Indikator Post Sterilisasi</t>
  </si>
  <si>
    <t>91,80 %</t>
  </si>
  <si>
    <t>Tidak adanya noda Linen setelah dilakukan pencucian</t>
  </si>
  <si>
    <t>99,3 %</t>
  </si>
  <si>
    <t>Tidak Adanya Linen Yang Tertinggal/Kurang Pada Saat Serah Terima Linen Bersih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</si>
</sst>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00"/>
    <numFmt numFmtId="166" formatCode="0.000"/>
  </numFmts>
  <fonts count="25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color theme="1"/>
      <name val="Arial"/>
    </font>
    <font>
      <sz val="12.0"/>
      <color theme="1"/>
      <name val="Times New Roman"/>
    </font>
    <font>
      <sz val="12.0"/>
      <color theme="1"/>
      <name val="Arial"/>
    </font>
    <font>
      <b/>
      <sz val="12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sz val="10.0"/>
      <color rgb="FF000000"/>
      <name val="Times New Roman"/>
    </font>
    <font>
      <color rgb="FF000000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sz val="12.0"/>
      <color rgb="FF000000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0.0"/>
      <color rgb="FF000000"/>
      <name val="Times New Roman"/>
    </font>
    <font>
      <b/>
      <u/>
      <sz val="12.0"/>
      <color rgb="FF000000"/>
      <name val="Times New Roman"/>
    </font>
    <font>
      <sz val="11.0"/>
      <color rgb="FF000000"/>
      <name val="Times New Roman"/>
    </font>
    <font>
      <color theme="1"/>
      <name val="Times New Roman"/>
    </font>
    <font>
      <sz val="8.0"/>
      <color rgb="FF000000"/>
      <name val="Calibri"/>
    </font>
    <font>
      <b/>
      <u/>
      <color theme="1"/>
      <name val="Arial"/>
    </font>
    <font>
      <b/>
      <u/>
      <color theme="1"/>
      <name val="Arial"/>
    </font>
    <font>
      <sz val="12.0"/>
      <color rgb="FF000000"/>
      <name val="&quot;Times New Roman&quot;"/>
    </font>
    <font>
      <strike/>
      <sz val="10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6" fillId="3" fontId="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0" fontId="5" numFmtId="2" xfId="0" applyAlignment="1" applyBorder="1" applyFont="1" applyNumberFormat="1">
      <alignment shrinkToFit="0" vertical="center" wrapText="1"/>
    </xf>
    <xf borderId="6" fillId="0" fontId="1" numFmtId="2" xfId="0" applyAlignment="1" applyBorder="1" applyFont="1" applyNumberForma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ont="1">
      <alignment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6" fillId="4" fontId="4" numFmtId="2" xfId="0" applyAlignment="1" applyBorder="1" applyFont="1" applyNumberFormat="1">
      <alignment horizontal="center" shrinkToFit="0" vertical="center" wrapText="1"/>
    </xf>
    <xf borderId="6" fillId="4" fontId="4" numFmtId="164" xfId="0" applyAlignment="1" applyBorder="1" applyFont="1" applyNumberFormat="1">
      <alignment horizontal="center" shrinkToFit="0" vertical="center" wrapText="1"/>
    </xf>
    <xf borderId="2" fillId="4" fontId="5" numFmtId="1" xfId="0" applyAlignment="1" applyBorder="1" applyFont="1" applyNumberFormat="1">
      <alignment horizontal="center" shrinkToFit="0" vertical="center" wrapText="1"/>
    </xf>
    <xf borderId="0" fillId="3" fontId="3" numFmtId="0" xfId="0" applyAlignment="1" applyFont="1">
      <alignment shrinkToFit="0" vertical="center" wrapText="1"/>
    </xf>
    <xf borderId="0" fillId="3" fontId="3" numFmtId="0" xfId="0" applyFont="1"/>
    <xf borderId="6" fillId="3" fontId="4" numFmtId="3" xfId="0" applyAlignment="1" applyBorder="1" applyFont="1" applyNumberFormat="1">
      <alignment horizontal="center" readingOrder="0" shrinkToFit="0" vertical="center" wrapText="1"/>
    </xf>
    <xf borderId="7" fillId="3" fontId="4" numFmtId="165" xfId="0" applyAlignment="1" applyBorder="1" applyFont="1" applyNumberFormat="1">
      <alignment horizontal="center" readingOrder="0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ont="1">
      <alignment shrinkToFit="0" vertical="center" wrapText="1"/>
    </xf>
    <xf borderId="6" fillId="5" fontId="5" numFmtId="0" xfId="0" applyAlignment="1" applyBorder="1" applyFont="1">
      <alignment shrinkToFit="0" vertical="center" wrapText="1"/>
    </xf>
    <xf borderId="8" fillId="5" fontId="5" numFmtId="0" xfId="0" applyAlignment="1" applyBorder="1" applyFont="1">
      <alignment shrinkToFit="0" vertical="center" wrapText="1"/>
    </xf>
    <xf borderId="5" fillId="5" fontId="5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shrinkToFit="0" vertical="center" wrapText="1"/>
    </xf>
    <xf borderId="2" fillId="5" fontId="5" numFmtId="1" xfId="0" applyAlignment="1" applyBorder="1" applyFont="1" applyNumberFormat="1">
      <alignment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3" fontId="4" numFmtId="1" xfId="0" applyAlignment="1" applyBorder="1" applyFont="1" applyNumberFormat="1">
      <alignment shrinkToFit="0" vertical="center" wrapText="1"/>
    </xf>
    <xf borderId="6" fillId="3" fontId="1" numFmtId="1" xfId="0" applyAlignment="1" applyBorder="1" applyFont="1" applyNumberFormat="1">
      <alignment horizontal="center" shrinkToFit="0" vertical="center" wrapText="1"/>
    </xf>
    <xf borderId="6" fillId="5" fontId="4" numFmtId="0" xfId="0" applyAlignment="1" applyBorder="1" applyFont="1">
      <alignment horizontal="left" shrinkToFit="0" vertical="center" wrapText="1"/>
    </xf>
    <xf borderId="6" fillId="5" fontId="5" numFmtId="1" xfId="0" applyAlignment="1" applyBorder="1" applyFont="1" applyNumberFormat="1">
      <alignment shrinkToFit="0" vertical="center" wrapText="1"/>
    </xf>
    <xf borderId="6" fillId="3" fontId="4" numFmtId="164" xfId="0" applyAlignment="1" applyBorder="1" applyFont="1" applyNumberFormat="1">
      <alignment horizontal="right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shrinkToFit="0" vertical="center" wrapText="1"/>
    </xf>
    <xf borderId="6" fillId="6" fontId="4" numFmtId="0" xfId="0" applyAlignment="1" applyBorder="1" applyFill="1" applyFont="1">
      <alignment horizontal="center" shrinkToFit="0" vertical="center" wrapText="1"/>
    </xf>
    <xf borderId="6" fillId="6" fontId="4" numFmtId="0" xfId="0" applyAlignment="1" applyBorder="1" applyFont="1">
      <alignment horizontal="left" shrinkToFit="0" vertical="center" wrapText="1"/>
    </xf>
    <xf borderId="6" fillId="6" fontId="4" numFmtId="0" xfId="0" applyAlignment="1" applyBorder="1" applyFont="1">
      <alignment horizontal="center" readingOrder="0" shrinkToFit="0" vertical="center" wrapText="1"/>
    </xf>
    <xf borderId="6" fillId="6" fontId="4" numFmtId="164" xfId="0" applyAlignment="1" applyBorder="1" applyFont="1" applyNumberFormat="1">
      <alignment horizontal="righ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8" fillId="6" fontId="4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3" fontId="1" numFmtId="2" xfId="0" applyAlignment="1" applyBorder="1" applyFont="1" applyNumberFormat="1">
      <alignment horizontal="center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6" fillId="7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Font="1"/>
    <xf borderId="6" fillId="6" fontId="8" numFmtId="0" xfId="0" applyAlignment="1" applyBorder="1" applyFont="1">
      <alignment horizontal="center" shrinkToFit="0" vertical="center" wrapText="1"/>
    </xf>
    <xf borderId="6" fillId="6" fontId="4" numFmtId="0" xfId="0" applyAlignment="1" applyBorder="1" applyFont="1">
      <alignment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3" fillId="6" fontId="4" numFmtId="0" xfId="0" applyAlignment="1" applyBorder="1" applyFont="1">
      <alignment horizontal="center" readingOrder="0" shrinkToFit="0" vertical="center" wrapText="1"/>
    </xf>
    <xf borderId="5" fillId="6" fontId="4" numFmtId="166" xfId="0" applyAlignment="1" applyBorder="1" applyFont="1" applyNumberFormat="1">
      <alignment horizontal="center" shrinkToFit="0" vertical="center" wrapText="1"/>
    </xf>
    <xf borderId="5" fillId="6" fontId="1" numFmtId="1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5" fillId="0" fontId="4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0"/>
    </xf>
    <xf borderId="6" fillId="0" fontId="8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center" readingOrder="0" shrinkToFit="0" wrapText="0"/>
    </xf>
    <xf borderId="6" fillId="3" fontId="10" numFmtId="9" xfId="0" applyAlignment="1" applyBorder="1" applyFont="1" applyNumberFormat="1">
      <alignment horizontal="center" readingOrder="0" shrinkToFit="0" vertical="center" wrapText="0"/>
    </xf>
    <xf borderId="6" fillId="3" fontId="10" numFmtId="0" xfId="0" applyAlignment="1" applyBorder="1" applyFont="1">
      <alignment horizontal="center" shrinkToFit="0" wrapText="0"/>
    </xf>
    <xf borderId="5" fillId="7" fontId="4" numFmtId="0" xfId="0" applyAlignment="1" applyBorder="1" applyFont="1">
      <alignment horizontal="center" shrinkToFit="0" vertical="center" wrapText="1"/>
    </xf>
    <xf borderId="6" fillId="7" fontId="4" numFmtId="1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1" vertical="center" wrapText="0"/>
    </xf>
    <xf borderId="6" fillId="3" fontId="10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0" fillId="0" fontId="9" numFmtId="9" xfId="0" applyAlignment="1" applyFont="1" applyNumberFormat="1">
      <alignment horizontal="center" shrinkToFit="0" vertical="center" wrapText="1"/>
    </xf>
    <xf borderId="6" fillId="3" fontId="10" numFmtId="10" xfId="0" applyAlignment="1" applyBorder="1" applyFont="1" applyNumberFormat="1">
      <alignment horizontal="center" readingOrder="0" vertical="center"/>
    </xf>
    <xf borderId="6" fillId="3" fontId="10" numFmtId="10" xfId="0" applyAlignment="1" applyBorder="1" applyFont="1" applyNumberFormat="1">
      <alignment horizontal="center" readingOrder="0" shrinkToFit="0" vertical="center" wrapText="1"/>
    </xf>
    <xf borderId="6" fillId="3" fontId="10" numFmtId="10" xfId="0" applyAlignment="1" applyBorder="1" applyFont="1" applyNumberFormat="1">
      <alignment horizontal="center" readingOrder="0" shrinkToFit="0" vertical="center" wrapText="0"/>
    </xf>
    <xf borderId="6" fillId="7" fontId="8" numFmtId="0" xfId="0" applyAlignment="1" applyBorder="1" applyFont="1">
      <alignment horizontal="center" shrinkToFit="0" vertical="center" wrapText="1"/>
    </xf>
    <xf borderId="6" fillId="7" fontId="8" numFmtId="0" xfId="0" applyAlignment="1" applyBorder="1" applyFont="1">
      <alignment horizontal="left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6" fillId="7" fontId="11" numFmtId="0" xfId="0" applyAlignment="1" applyBorder="1" applyFont="1">
      <alignment horizontal="center" readingOrder="0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0" fillId="7" fontId="9" numFmtId="9" xfId="0" applyAlignment="1" applyFont="1" applyNumberFormat="1">
      <alignment horizontal="center" shrinkToFit="0" vertical="center" wrapText="1"/>
    </xf>
    <xf borderId="6" fillId="7" fontId="11" numFmtId="10" xfId="0" applyAlignment="1" applyBorder="1" applyFont="1" applyNumberFormat="1">
      <alignment horizontal="center" readingOrder="0" shrinkToFit="0" vertical="center" wrapText="1"/>
    </xf>
    <xf borderId="7" fillId="7" fontId="4" numFmtId="9" xfId="0" applyAlignment="1" applyBorder="1" applyFont="1" applyNumberFormat="1">
      <alignment horizontal="center" readingOrder="0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left" shrinkToFit="0" vertical="center" wrapText="1"/>
    </xf>
    <xf borderId="0" fillId="3" fontId="5" numFmtId="0" xfId="0" applyAlignment="1" applyFont="1">
      <alignment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3" fontId="7" numFmtId="0" xfId="0" applyFont="1"/>
    <xf borderId="0" fillId="0" fontId="6" numFmtId="0" xfId="0" applyAlignment="1" applyFont="1">
      <alignment horizontal="center" shrinkToFit="0" vertical="center" wrapText="0"/>
    </xf>
    <xf borderId="6" fillId="7" fontId="8" numFmtId="0" xfId="0" applyAlignment="1" applyBorder="1" applyFont="1">
      <alignment horizontal="center" readingOrder="0" shrinkToFit="0" vertical="center" wrapText="1"/>
    </xf>
    <xf borderId="6" fillId="7" fontId="8" numFmtId="0" xfId="0" applyAlignment="1" applyBorder="1" applyFont="1">
      <alignment horizontal="center" readingOrder="0" shrinkToFit="1" vertical="center" wrapText="0"/>
    </xf>
    <xf borderId="6" fillId="7" fontId="4" numFmtId="0" xfId="0" applyAlignment="1" applyBorder="1" applyFont="1">
      <alignment horizontal="center" vertical="center"/>
    </xf>
    <xf borderId="6" fillId="7" fontId="8" numFmtId="164" xfId="0" applyAlignment="1" applyBorder="1" applyFont="1" applyNumberFormat="1">
      <alignment horizontal="center" shrinkToFit="1" vertical="center" wrapText="0"/>
    </xf>
    <xf borderId="6" fillId="3" fontId="6" numFmtId="164" xfId="0" applyAlignment="1" applyBorder="1" applyFont="1" applyNumberFormat="1">
      <alignment horizontal="center" shrinkToFit="1" vertical="center" wrapText="0"/>
    </xf>
    <xf borderId="6" fillId="7" fontId="8" numFmtId="9" xfId="0" applyAlignment="1" applyBorder="1" applyFont="1" applyNumberFormat="1">
      <alignment horizontal="center" readingOrder="0" shrinkToFit="0" vertical="center" wrapText="1"/>
    </xf>
    <xf borderId="6" fillId="7" fontId="8" numFmtId="9" xfId="0" applyAlignment="1" applyBorder="1" applyFont="1" applyNumberFormat="1">
      <alignment horizontal="center" readingOrder="0" shrinkToFit="1" vertical="center" wrapText="0"/>
    </xf>
    <xf borderId="6" fillId="7" fontId="8" numFmtId="0" xfId="0" applyAlignment="1" applyBorder="1" applyFont="1">
      <alignment horizontal="center" shrinkToFit="0" vertical="center" wrapText="0"/>
    </xf>
    <xf borderId="6" fillId="7" fontId="8" numFmtId="0" xfId="0" applyAlignment="1" applyBorder="1" applyFont="1">
      <alignment horizontal="center" shrinkToFit="1" vertical="center" wrapText="0"/>
    </xf>
    <xf borderId="0" fillId="0" fontId="12" numFmtId="0" xfId="0" applyAlignment="1" applyFont="1">
      <alignment shrinkToFit="0" vertical="top" wrapText="1"/>
    </xf>
    <xf borderId="0" fillId="0" fontId="5" numFmtId="0" xfId="0" applyFont="1"/>
    <xf borderId="5" fillId="0" fontId="8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1" vertical="center" wrapText="0"/>
    </xf>
    <xf borderId="11" fillId="7" fontId="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wrapText="1"/>
    </xf>
    <xf borderId="11" fillId="7" fontId="4" numFmtId="0" xfId="0" applyAlignment="1" applyBorder="1" applyFont="1">
      <alignment horizontal="center" shrinkToFit="0" vertical="center" wrapText="1"/>
    </xf>
    <xf borderId="11" fillId="7" fontId="4" numFmtId="2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center" shrinkToFit="1" vertical="center" wrapText="0"/>
    </xf>
    <xf borderId="6" fillId="7" fontId="4" numFmtId="9" xfId="0" applyAlignment="1" applyBorder="1" applyFont="1" applyNumberFormat="1">
      <alignment horizontal="center" readingOrder="0" shrinkToFit="0" vertical="center" wrapText="1"/>
    </xf>
    <xf borderId="6" fillId="0" fontId="13" numFmtId="0" xfId="0" applyAlignment="1" applyBorder="1" applyFont="1">
      <alignment horizontal="center" shrinkToFit="1" vertical="center" wrapText="0"/>
    </xf>
    <xf borderId="5" fillId="7" fontId="4" numFmtId="1" xfId="0" applyAlignment="1" applyBorder="1" applyFont="1" applyNumberFormat="1">
      <alignment horizontal="center" shrinkToFit="0" vertical="center" wrapText="1"/>
    </xf>
    <xf borderId="5" fillId="4" fontId="4" numFmtId="0" xfId="0" applyAlignment="1" applyBorder="1" applyFont="1">
      <alignment shrinkToFit="0" vertical="center" wrapText="1"/>
    </xf>
    <xf borderId="6" fillId="4" fontId="13" numFmtId="0" xfId="0" applyAlignment="1" applyBorder="1" applyFont="1">
      <alignment horizontal="center" shrinkToFit="1" vertical="center" wrapText="0"/>
    </xf>
    <xf borderId="6" fillId="4" fontId="4" numFmtId="0" xfId="0" applyAlignment="1" applyBorder="1" applyFont="1">
      <alignment horizontal="center" readingOrder="0" vertical="center"/>
    </xf>
    <xf borderId="6" fillId="4" fontId="4" numFmtId="2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6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  <xf borderId="0" fillId="3" fontId="5" numFmtId="0" xfId="0" applyFont="1"/>
    <xf borderId="0" fillId="0" fontId="7" numFmtId="0" xfId="0" applyAlignment="1" applyFont="1">
      <alignment horizontal="center" shrinkToFit="1" vertical="center" wrapText="0"/>
    </xf>
    <xf borderId="6" fillId="0" fontId="8" numFmtId="0" xfId="0" applyAlignment="1" applyBorder="1" applyFont="1">
      <alignment horizontal="center" readingOrder="0" shrinkToFit="0" vertical="center" wrapText="1"/>
    </xf>
    <xf borderId="5" fillId="0" fontId="8" numFmtId="2" xfId="0" applyAlignment="1" applyBorder="1" applyFont="1" applyNumberFormat="1">
      <alignment horizontal="center" shrinkToFit="0" vertical="center" wrapText="1"/>
    </xf>
    <xf borderId="5" fillId="0" fontId="6" numFmtId="1" xfId="0" applyAlignment="1" applyBorder="1" applyFont="1" applyNumberFormat="1">
      <alignment horizontal="center" shrinkToFit="0" vertical="center" wrapText="1"/>
    </xf>
    <xf borderId="12" fillId="7" fontId="7" numFmtId="0" xfId="0" applyAlignment="1" applyBorder="1" applyFont="1">
      <alignment shrinkToFit="0" vertical="bottom" wrapText="0"/>
    </xf>
    <xf borderId="13" fillId="7" fontId="8" numFmtId="0" xfId="0" applyAlignment="1" applyBorder="1" applyFont="1">
      <alignment horizontal="center" shrinkToFit="0" vertical="center" wrapText="1"/>
    </xf>
    <xf borderId="7" fillId="7" fontId="8" numFmtId="0" xfId="0" applyAlignment="1" applyBorder="1" applyFont="1">
      <alignment horizontal="center" readingOrder="0" shrinkToFit="0" vertical="center" wrapText="1"/>
    </xf>
    <xf borderId="5" fillId="4" fontId="8" numFmtId="2" xfId="0" applyAlignment="1" applyBorder="1" applyFont="1" applyNumberFormat="1">
      <alignment horizontal="center" shrinkToFit="0" vertical="center" wrapText="1"/>
    </xf>
    <xf borderId="5" fillId="7" fontId="1" numFmtId="1" xfId="0" applyAlignment="1" applyBorder="1" applyFont="1" applyNumberFormat="1">
      <alignment horizontal="center" shrinkToFit="0" vertical="center" wrapText="1"/>
    </xf>
    <xf borderId="5" fillId="4" fontId="4" numFmtId="1" xfId="0" applyAlignment="1" applyBorder="1" applyFont="1" applyNumberForma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0" fillId="0" fontId="15" numFmtId="21" xfId="0" applyAlignment="1" applyFont="1" applyNumberFormat="1">
      <alignment horizontal="center" readingOrder="0"/>
    </xf>
    <xf borderId="6" fillId="7" fontId="4" numFmtId="21" xfId="0" applyAlignment="1" applyBorder="1" applyFont="1" applyNumberFormat="1">
      <alignment horizontal="center" readingOrder="0" shrinkToFit="0" vertical="center" wrapText="1"/>
    </xf>
    <xf borderId="6" fillId="7" fontId="4" numFmtId="21" xfId="0" applyAlignment="1" applyBorder="1" applyFont="1" applyNumberFormat="1">
      <alignment horizontal="center" shrinkToFit="0" vertical="center" wrapText="1"/>
    </xf>
    <xf borderId="5" fillId="7" fontId="4" numFmtId="21" xfId="0" applyAlignment="1" applyBorder="1" applyFont="1" applyNumberFormat="1">
      <alignment horizontal="center" shrinkToFit="0" vertical="center" wrapText="1"/>
    </xf>
    <xf borderId="5" fillId="7" fontId="4" numFmtId="46" xfId="0" applyAlignment="1" applyBorder="1" applyFont="1" applyNumberFormat="1">
      <alignment horizontal="center" shrinkToFit="0" vertical="center" wrapText="1"/>
    </xf>
    <xf borderId="5" fillId="0" fontId="1" numFmtId="46" xfId="0" applyAlignment="1" applyBorder="1" applyFont="1" applyNumberFormat="1">
      <alignment horizontal="center" shrinkToFit="0" vertical="center" wrapText="1"/>
    </xf>
    <xf borderId="5" fillId="0" fontId="1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1" vertical="center" wrapText="0"/>
    </xf>
    <xf borderId="0" fillId="0" fontId="16" numFmtId="0" xfId="0" applyAlignment="1" applyFont="1">
      <alignment horizontal="center" shrinkToFit="1" vertical="center" wrapText="0"/>
    </xf>
    <xf borderId="0" fillId="0" fontId="7" numFmtId="0" xfId="0" applyAlignment="1" applyFont="1">
      <alignment shrinkToFit="0" vertical="bottom" wrapText="0"/>
    </xf>
    <xf borderId="2" fillId="0" fontId="4" numFmtId="2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18" numFmtId="0" xfId="0" applyAlignment="1" applyFont="1">
      <alignment vertical="center"/>
    </xf>
    <xf borderId="6" fillId="0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5" fillId="7" fontId="8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top" wrapText="1"/>
    </xf>
    <xf borderId="11" fillId="7" fontId="4" numFmtId="10" xfId="0" applyAlignment="1" applyBorder="1" applyFont="1" applyNumberFormat="1">
      <alignment horizontal="center" shrinkToFit="0" vertical="center" wrapText="1"/>
    </xf>
    <xf borderId="15" fillId="7" fontId="4" numFmtId="10" xfId="0" applyAlignment="1" applyBorder="1" applyFont="1" applyNumberFormat="1">
      <alignment horizontal="center" shrinkToFit="0" vertical="center" wrapText="1"/>
    </xf>
    <xf borderId="16" fillId="7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top" wrapText="1"/>
    </xf>
    <xf borderId="6" fillId="7" fontId="4" numFmtId="10" xfId="0" applyAlignment="1" applyBorder="1" applyFont="1" applyNumberFormat="1">
      <alignment horizontal="center" readingOrder="0" shrinkToFit="0" vertical="center" wrapText="1"/>
    </xf>
    <xf borderId="7" fillId="7" fontId="4" numFmtId="0" xfId="0" applyAlignment="1" applyBorder="1" applyFont="1">
      <alignment horizontal="center" readingOrder="0" shrinkToFit="0" vertical="center" wrapText="1"/>
    </xf>
    <xf borderId="6" fillId="7" fontId="8" numFmtId="2" xfId="0" applyAlignment="1" applyBorder="1" applyFont="1" applyNumberFormat="1">
      <alignment horizontal="center" shrinkToFit="0" vertical="center" wrapText="1"/>
    </xf>
    <xf borderId="2" fillId="7" fontId="4" numFmtId="2" xfId="0" applyAlignment="1" applyBorder="1" applyFont="1" applyNumberFormat="1">
      <alignment horizontal="center" shrinkToFit="0" vertical="center" wrapText="1"/>
    </xf>
    <xf borderId="17" fillId="7" fontId="4" numFmtId="2" xfId="0" applyAlignment="1" applyBorder="1" applyFont="1" applyNumberFormat="1">
      <alignment horizontal="center" shrinkToFit="0" vertical="center" wrapText="1"/>
    </xf>
    <xf borderId="6" fillId="7" fontId="4" numFmtId="2" xfId="0" applyAlignment="1" applyBorder="1" applyFont="1" applyNumberFormat="1">
      <alignment horizontal="center" shrinkToFit="0" vertical="center" wrapText="1"/>
    </xf>
    <xf borderId="7" fillId="7" fontId="4" numFmtId="2" xfId="0" applyAlignment="1" applyBorder="1" applyFont="1" applyNumberFormat="1">
      <alignment horizontal="center" shrinkToFit="0" vertical="center" wrapText="1"/>
    </xf>
    <xf borderId="6" fillId="7" fontId="8" numFmtId="4" xfId="0" applyAlignment="1" applyBorder="1" applyFont="1" applyNumberFormat="1">
      <alignment horizontal="center" shrinkToFit="0" vertical="center" wrapText="1"/>
    </xf>
    <xf borderId="2" fillId="7" fontId="4" numFmtId="4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center" wrapText="1"/>
    </xf>
    <xf borderId="6" fillId="0" fontId="4" numFmtId="9" xfId="0" applyAlignment="1" applyBorder="1" applyFont="1" applyNumberFormat="1">
      <alignment horizontal="center" shrinkToFit="0" vertical="center" wrapText="1"/>
    </xf>
    <xf borderId="6" fillId="0" fontId="4" numFmtId="1" xfId="0" applyAlignment="1" applyBorder="1" applyFont="1" applyNumberFormat="1">
      <alignment horizontal="center" shrinkToFit="0" vertical="center" wrapText="1"/>
    </xf>
    <xf borderId="6" fillId="7" fontId="1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6" fillId="0" fontId="8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6" fillId="7" fontId="6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6" fillId="7" fontId="8" numFmtId="10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3" fontId="19" numFmtId="0" xfId="0" applyAlignment="1" applyFont="1">
      <alignment horizontal="center"/>
    </xf>
    <xf borderId="6" fillId="7" fontId="8" numFmtId="1" xfId="0" applyAlignment="1" applyBorder="1" applyFont="1" applyNumberFormat="1">
      <alignment horizontal="center" shrinkToFit="0" vertical="center" wrapText="1"/>
    </xf>
    <xf borderId="6" fillId="3" fontId="8" numFmtId="0" xfId="0" applyAlignment="1" applyBorder="1" applyFont="1">
      <alignment horizontal="center" readingOrder="0" shrinkToFit="0" vertical="center" wrapText="1"/>
    </xf>
    <xf borderId="0" fillId="0" fontId="7" numFmtId="10" xfId="0" applyFont="1" applyNumberFormat="1"/>
    <xf borderId="6" fillId="5" fontId="8" numFmtId="0" xfId="0" applyAlignment="1" applyBorder="1" applyFont="1">
      <alignment horizontal="center" shrinkToFit="0" vertical="center" wrapText="1"/>
    </xf>
    <xf borderId="0" fillId="0" fontId="20" numFmtId="9" xfId="0" applyAlignment="1" applyFont="1" applyNumberForma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Font="1"/>
    <xf borderId="0" fillId="0" fontId="22" numFmtId="0" xfId="0" applyAlignment="1" applyFont="1">
      <alignment horizontal="right"/>
    </xf>
    <xf borderId="0" fillId="0" fontId="3" numFmtId="0" xfId="0" applyAlignment="1" applyFont="1">
      <alignment horizontal="right"/>
    </xf>
    <xf borderId="11" fillId="3" fontId="4" numFmtId="0" xfId="0" applyAlignment="1" applyBorder="1" applyFont="1">
      <alignment horizontal="center" readingOrder="0" shrinkToFit="0" vertical="center" wrapText="1"/>
    </xf>
    <xf borderId="5" fillId="3" fontId="4" numFmtId="1" xfId="0" applyAlignment="1" applyBorder="1" applyFont="1" applyNumberFormat="1">
      <alignment horizontal="center" shrinkToFit="0" vertical="center" wrapText="1"/>
    </xf>
    <xf borderId="5" fillId="3" fontId="1" numFmtId="1" xfId="0" applyAlignment="1" applyBorder="1" applyFont="1" applyNumberForma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wrapText="1"/>
    </xf>
    <xf borderId="6" fillId="0" fontId="19" numFmtId="0" xfId="0" applyAlignment="1" applyBorder="1" applyFont="1">
      <alignment horizontal="center" shrinkToFit="0" wrapText="1"/>
    </xf>
    <xf borderId="6" fillId="7" fontId="4" numFmtId="0" xfId="0" applyAlignment="1" applyBorder="1" applyFont="1">
      <alignment horizontal="center" shrinkToFit="1" vertical="center" wrapText="0"/>
    </xf>
    <xf borderId="6" fillId="7" fontId="4" numFmtId="1" xfId="0" applyAlignment="1" applyBorder="1" applyFont="1" applyNumberFormat="1">
      <alignment horizontal="center" shrinkToFit="1" vertical="center" wrapText="0"/>
    </xf>
    <xf borderId="6" fillId="7" fontId="1" numFmtId="2" xfId="0" applyAlignment="1" applyBorder="1" applyFont="1" applyNumberFormat="1">
      <alignment horizontal="center" shrinkToFit="1" vertical="center" wrapText="0"/>
    </xf>
    <xf borderId="18" fillId="7" fontId="8" numFmtId="0" xfId="0" applyAlignment="1" applyBorder="1" applyFont="1">
      <alignment horizontal="center" readingOrder="0" shrinkToFit="0" vertical="center" wrapText="1"/>
    </xf>
    <xf borderId="15" fillId="7" fontId="8" numFmtId="0" xfId="0" applyAlignment="1" applyBorder="1" applyFont="1">
      <alignment horizontal="center" readingOrder="0"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17" fillId="0" fontId="4" numFmtId="1" xfId="0" applyAlignment="1" applyBorder="1" applyFont="1" applyNumberFormat="1">
      <alignment horizontal="center" shrinkToFit="0" vertical="center" wrapText="1"/>
    </xf>
    <xf borderId="6" fillId="0" fontId="23" numFmtId="0" xfId="0" applyAlignment="1" applyBorder="1" applyFont="1">
      <alignment readingOrder="0" shrinkToFit="0" wrapText="1"/>
    </xf>
    <xf borderId="6" fillId="0" fontId="23" numFmtId="9" xfId="0" applyAlignment="1" applyBorder="1" applyFont="1" applyNumberFormat="1">
      <alignment horizontal="center" readingOrder="0"/>
    </xf>
    <xf borderId="6" fillId="0" fontId="23" numFmtId="9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readingOrder="0" vertical="center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3.88"/>
    <col customWidth="1" min="3" max="3" width="15.25"/>
    <col customWidth="1" min="4" max="4" width="11.25"/>
    <col customWidth="1" min="5" max="5" width="9.38"/>
    <col customWidth="1" min="6" max="6" width="9.75"/>
    <col customWidth="1" min="7" max="7" width="10.88"/>
    <col customWidth="1" min="8" max="8" width="10.25"/>
    <col customWidth="1" min="9" max="9" width="9.5"/>
    <col customWidth="1" min="10" max="10" width="10.13"/>
    <col customWidth="1" min="11" max="11" width="10.75"/>
    <col customWidth="1" min="12" max="12" width="10.5"/>
    <col customWidth="1" min="13" max="13" width="11.0"/>
    <col customWidth="1" min="14" max="14" width="11.13"/>
    <col customWidth="1" min="15" max="15" width="10.75"/>
    <col customWidth="1" min="16" max="16" width="10.13"/>
  </cols>
  <sheetData>
    <row r="1">
      <c r="A1" s="1" t="s">
        <v>0</v>
      </c>
      <c r="Q1" s="1"/>
    </row>
    <row r="2">
      <c r="A2" s="2" t="s">
        <v>1</v>
      </c>
      <c r="Q2" s="1"/>
    </row>
    <row r="3">
      <c r="A3" s="3" t="s">
        <v>2</v>
      </c>
      <c r="B3" s="3" t="s">
        <v>3</v>
      </c>
      <c r="C3" s="3" t="s">
        <v>4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7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7"/>
    </row>
    <row r="5">
      <c r="A5" s="10">
        <v>1.0</v>
      </c>
      <c r="B5" s="11" t="s">
        <v>19</v>
      </c>
      <c r="C5" s="10">
        <v>100.0</v>
      </c>
      <c r="D5" s="12">
        <v>100.0</v>
      </c>
      <c r="E5" s="12">
        <v>100.0</v>
      </c>
      <c r="F5" s="12">
        <v>100.0</v>
      </c>
      <c r="G5" s="13"/>
      <c r="H5" s="13"/>
      <c r="I5" s="13"/>
      <c r="J5" s="13"/>
      <c r="K5" s="13"/>
      <c r="L5" s="13"/>
      <c r="M5" s="10"/>
      <c r="N5" s="10"/>
      <c r="O5" s="10"/>
      <c r="P5" s="14">
        <f t="shared" ref="P5:P13" si="1">SUM(D5:O5)/12</f>
        <v>25</v>
      </c>
      <c r="Q5" s="7"/>
    </row>
    <row r="6">
      <c r="A6" s="10">
        <v>2.0</v>
      </c>
      <c r="B6" s="11" t="s">
        <v>20</v>
      </c>
      <c r="C6" s="10" t="s">
        <v>21</v>
      </c>
      <c r="D6" s="12">
        <v>100.0</v>
      </c>
      <c r="E6" s="12">
        <v>100.0</v>
      </c>
      <c r="F6" s="12">
        <v>100.0</v>
      </c>
      <c r="G6" s="13"/>
      <c r="H6" s="13"/>
      <c r="I6" s="13"/>
      <c r="J6" s="13"/>
      <c r="K6" s="13"/>
      <c r="L6" s="13"/>
      <c r="M6" s="10"/>
      <c r="N6" s="10"/>
      <c r="O6" s="10"/>
      <c r="P6" s="14">
        <f t="shared" si="1"/>
        <v>25</v>
      </c>
      <c r="Q6" s="7"/>
    </row>
    <row r="7">
      <c r="A7" s="15">
        <v>3.0</v>
      </c>
      <c r="B7" s="11" t="s">
        <v>22</v>
      </c>
      <c r="C7" s="15">
        <v>100.0</v>
      </c>
      <c r="D7" s="16">
        <v>100.0</v>
      </c>
      <c r="E7" s="12">
        <v>100.0</v>
      </c>
      <c r="F7" s="12">
        <v>100.0</v>
      </c>
      <c r="G7" s="13"/>
      <c r="H7" s="13"/>
      <c r="I7" s="13"/>
      <c r="J7" s="13"/>
      <c r="K7" s="13"/>
      <c r="L7" s="13"/>
      <c r="M7" s="15"/>
      <c r="N7" s="15"/>
      <c r="O7" s="10"/>
      <c r="P7" s="14">
        <f t="shared" si="1"/>
        <v>25</v>
      </c>
      <c r="Q7" s="7"/>
    </row>
    <row r="8">
      <c r="A8" s="10">
        <v>4.0</v>
      </c>
      <c r="B8" s="11" t="s">
        <v>23</v>
      </c>
      <c r="C8" s="10" t="s">
        <v>24</v>
      </c>
      <c r="D8" s="17">
        <v>100.0</v>
      </c>
      <c r="E8" s="12">
        <v>100.0</v>
      </c>
      <c r="F8" s="12">
        <v>100.0</v>
      </c>
      <c r="G8" s="13"/>
      <c r="H8" s="13"/>
      <c r="I8" s="13"/>
      <c r="J8" s="13"/>
      <c r="K8" s="13"/>
      <c r="L8" s="13"/>
      <c r="M8" s="10"/>
      <c r="N8" s="10"/>
      <c r="O8" s="10"/>
      <c r="P8" s="14">
        <f t="shared" si="1"/>
        <v>25</v>
      </c>
      <c r="Q8" s="7"/>
    </row>
    <row r="9">
      <c r="A9" s="10">
        <v>5.0</v>
      </c>
      <c r="B9" s="11" t="s">
        <v>25</v>
      </c>
      <c r="C9" s="10" t="s">
        <v>26</v>
      </c>
      <c r="D9" s="18">
        <v>2.08</v>
      </c>
      <c r="E9" s="16">
        <v>2.9</v>
      </c>
      <c r="F9" s="18">
        <v>2.37</v>
      </c>
      <c r="G9" s="15"/>
      <c r="H9" s="19"/>
      <c r="I9" s="19"/>
      <c r="J9" s="20"/>
      <c r="K9" s="20"/>
      <c r="L9" s="20"/>
      <c r="M9" s="20"/>
      <c r="N9" s="20"/>
      <c r="O9" s="21"/>
      <c r="P9" s="22">
        <f t="shared" si="1"/>
        <v>0.6125</v>
      </c>
      <c r="Q9" s="7"/>
    </row>
    <row r="10" ht="22.5" customHeight="1">
      <c r="A10" s="23">
        <v>6.0</v>
      </c>
      <c r="B10" s="24" t="s">
        <v>27</v>
      </c>
      <c r="C10" s="23" t="s">
        <v>28</v>
      </c>
      <c r="D10" s="25">
        <v>92.34</v>
      </c>
      <c r="E10" s="25">
        <v>100.0</v>
      </c>
      <c r="F10" s="25">
        <v>98.0</v>
      </c>
      <c r="G10" s="26"/>
      <c r="H10" s="27"/>
      <c r="I10" s="27"/>
      <c r="J10" s="23"/>
      <c r="K10" s="23"/>
      <c r="L10" s="23"/>
      <c r="M10" s="26"/>
      <c r="N10" s="23"/>
      <c r="O10" s="28"/>
      <c r="P10" s="14">
        <f t="shared" si="1"/>
        <v>24.195</v>
      </c>
      <c r="Q10" s="29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20.25" customHeight="1">
      <c r="A11" s="10">
        <v>7.0</v>
      </c>
      <c r="B11" s="11" t="s">
        <v>29</v>
      </c>
      <c r="C11" s="10" t="s">
        <v>30</v>
      </c>
      <c r="D11" s="16">
        <v>1.36</v>
      </c>
      <c r="E11" s="31">
        <v>0.22</v>
      </c>
      <c r="F11" s="32">
        <v>0.0</v>
      </c>
      <c r="G11" s="33"/>
      <c r="H11" s="34"/>
      <c r="I11" s="34"/>
      <c r="J11" s="20"/>
      <c r="K11" s="20"/>
      <c r="L11" s="20"/>
      <c r="M11" s="20"/>
      <c r="N11" s="20"/>
      <c r="O11" s="21"/>
      <c r="P11" s="22">
        <f t="shared" si="1"/>
        <v>0.1316666667</v>
      </c>
      <c r="Q11" s="7"/>
    </row>
    <row r="12">
      <c r="A12" s="35">
        <v>8.0</v>
      </c>
      <c r="B12" s="36" t="s">
        <v>31</v>
      </c>
      <c r="C12" s="35">
        <v>100.0</v>
      </c>
      <c r="D12" s="37"/>
      <c r="E12" s="37"/>
      <c r="F12" s="38"/>
      <c r="G12" s="39"/>
      <c r="H12" s="38"/>
      <c r="I12" s="38"/>
      <c r="J12" s="40"/>
      <c r="K12" s="40"/>
      <c r="L12" s="40"/>
      <c r="M12" s="40"/>
      <c r="N12" s="40"/>
      <c r="O12" s="41"/>
      <c r="P12" s="14">
        <f t="shared" si="1"/>
        <v>0</v>
      </c>
      <c r="Q12" s="7"/>
    </row>
    <row r="13">
      <c r="A13" s="10">
        <v>9.0</v>
      </c>
      <c r="B13" s="11" t="s">
        <v>32</v>
      </c>
      <c r="C13" s="10">
        <v>100.0</v>
      </c>
      <c r="D13" s="12">
        <v>100.0</v>
      </c>
      <c r="E13" s="12">
        <v>100.0</v>
      </c>
      <c r="F13" s="12">
        <v>100.0</v>
      </c>
      <c r="G13" s="13"/>
      <c r="H13" s="13"/>
      <c r="I13" s="13"/>
      <c r="J13" s="13"/>
      <c r="K13" s="13"/>
      <c r="L13" s="13"/>
      <c r="M13" s="13"/>
      <c r="N13" s="13"/>
      <c r="O13" s="10"/>
      <c r="P13" s="14">
        <f t="shared" si="1"/>
        <v>25</v>
      </c>
      <c r="Q13" s="7"/>
    </row>
  </sheetData>
  <mergeCells count="6">
    <mergeCell ref="A1:P1"/>
    <mergeCell ref="A2:P2"/>
    <mergeCell ref="A3:A4"/>
    <mergeCell ref="B3:B4"/>
    <mergeCell ref="C3:C4"/>
    <mergeCell ref="D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4.38"/>
    <col customWidth="1" min="5" max="5" width="11.13"/>
    <col customWidth="1" min="6" max="6" width="10.88"/>
    <col customWidth="1" min="7" max="7" width="11.0"/>
    <col customWidth="1" min="8" max="8" width="11.38"/>
    <col customWidth="1" min="9" max="9" width="11.5"/>
    <col customWidth="1" min="10" max="10" width="11.88"/>
    <col customWidth="1" min="11" max="11" width="11.25"/>
    <col customWidth="1" min="12" max="12" width="11.63"/>
    <col customWidth="1" min="13" max="13" width="11.25"/>
    <col customWidth="1" min="14" max="14" width="11.75"/>
    <col customWidth="1" min="15" max="15" width="11.13"/>
  </cols>
  <sheetData>
    <row r="1">
      <c r="A1" s="1" t="s">
        <v>33</v>
      </c>
      <c r="Q1" s="1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7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7"/>
    </row>
    <row r="5">
      <c r="A5" s="10">
        <v>1.0</v>
      </c>
      <c r="B5" s="45" t="s">
        <v>37</v>
      </c>
      <c r="C5" s="10">
        <v>100.0</v>
      </c>
      <c r="D5" s="16">
        <v>100.0</v>
      </c>
      <c r="E5" s="16">
        <v>100.0</v>
      </c>
      <c r="F5" s="16">
        <v>100.0</v>
      </c>
      <c r="G5" s="15"/>
      <c r="H5" s="15"/>
      <c r="I5" s="15"/>
      <c r="J5" s="15"/>
      <c r="K5" s="15"/>
      <c r="L5" s="15"/>
      <c r="M5" s="15"/>
      <c r="N5" s="15"/>
      <c r="O5" s="46"/>
      <c r="P5" s="47">
        <f t="shared" ref="P5:P13" si="1">SUM(D5:O5)/12</f>
        <v>25</v>
      </c>
      <c r="Q5" s="7"/>
    </row>
    <row r="6">
      <c r="A6" s="10">
        <v>2.0</v>
      </c>
      <c r="B6" s="45" t="s">
        <v>38</v>
      </c>
      <c r="C6" s="10">
        <v>100.0</v>
      </c>
      <c r="D6" s="16">
        <v>100.0</v>
      </c>
      <c r="E6" s="16">
        <v>100.0</v>
      </c>
      <c r="F6" s="16">
        <v>100.0</v>
      </c>
      <c r="G6" s="15"/>
      <c r="H6" s="15"/>
      <c r="I6" s="15"/>
      <c r="J6" s="15"/>
      <c r="K6" s="15"/>
      <c r="L6" s="15"/>
      <c r="M6" s="15"/>
      <c r="N6" s="15"/>
      <c r="O6" s="46"/>
      <c r="P6" s="47">
        <f t="shared" si="1"/>
        <v>25</v>
      </c>
      <c r="Q6" s="7"/>
    </row>
    <row r="7">
      <c r="A7" s="35">
        <v>3.0</v>
      </c>
      <c r="B7" s="48" t="s">
        <v>39</v>
      </c>
      <c r="C7" s="35" t="s">
        <v>40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49"/>
      <c r="P7" s="47">
        <f t="shared" si="1"/>
        <v>0</v>
      </c>
      <c r="Q7" s="7"/>
    </row>
    <row r="8">
      <c r="A8" s="15">
        <v>4.0</v>
      </c>
      <c r="B8" s="45" t="s">
        <v>41</v>
      </c>
      <c r="C8" s="15">
        <v>100.0</v>
      </c>
      <c r="D8" s="16">
        <v>100.0</v>
      </c>
      <c r="E8" s="16">
        <v>100.0</v>
      </c>
      <c r="F8" s="16">
        <v>100.0</v>
      </c>
      <c r="G8" s="15"/>
      <c r="H8" s="15"/>
      <c r="I8" s="15"/>
      <c r="J8" s="15"/>
      <c r="K8" s="15"/>
      <c r="L8" s="15"/>
      <c r="M8" s="15"/>
      <c r="N8" s="15"/>
      <c r="O8" s="46"/>
      <c r="P8" s="47">
        <f t="shared" si="1"/>
        <v>25</v>
      </c>
      <c r="Q8" s="7"/>
    </row>
    <row r="9">
      <c r="A9" s="15">
        <v>5.0</v>
      </c>
      <c r="B9" s="45" t="s">
        <v>42</v>
      </c>
      <c r="C9" s="15" t="s">
        <v>43</v>
      </c>
      <c r="D9" s="16" t="s">
        <v>44</v>
      </c>
      <c r="E9" s="16">
        <v>46.3</v>
      </c>
      <c r="F9" s="16">
        <v>51.2</v>
      </c>
      <c r="G9" s="15"/>
      <c r="H9" s="15"/>
      <c r="I9" s="15"/>
      <c r="J9" s="15"/>
      <c r="K9" s="15"/>
      <c r="L9" s="15"/>
      <c r="M9" s="15"/>
      <c r="N9" s="15"/>
      <c r="O9" s="50"/>
      <c r="P9" s="47">
        <f t="shared" si="1"/>
        <v>8.125</v>
      </c>
      <c r="Q9" s="7"/>
    </row>
    <row r="10">
      <c r="A10" s="23">
        <v>6.0</v>
      </c>
      <c r="B10" s="51" t="s">
        <v>45</v>
      </c>
      <c r="C10" s="23" t="s">
        <v>46</v>
      </c>
      <c r="D10" s="25">
        <v>100.0</v>
      </c>
      <c r="E10" s="25">
        <v>98.0</v>
      </c>
      <c r="F10" s="25">
        <v>99.0</v>
      </c>
      <c r="G10" s="26"/>
      <c r="H10" s="27"/>
      <c r="I10" s="27"/>
      <c r="J10" s="23"/>
      <c r="K10" s="23"/>
      <c r="L10" s="23"/>
      <c r="M10" s="26"/>
      <c r="N10" s="23"/>
      <c r="O10" s="52"/>
      <c r="P10" s="47">
        <f t="shared" si="1"/>
        <v>24.75</v>
      </c>
      <c r="Q10" s="29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15">
        <v>7.0</v>
      </c>
      <c r="B11" s="45" t="s">
        <v>47</v>
      </c>
      <c r="C11" s="15">
        <v>100.0</v>
      </c>
      <c r="D11" s="16">
        <v>100.0</v>
      </c>
      <c r="E11" s="16">
        <v>100.0</v>
      </c>
      <c r="F11" s="16">
        <v>100.0</v>
      </c>
      <c r="G11" s="15"/>
      <c r="H11" s="15"/>
      <c r="I11" s="15"/>
      <c r="J11" s="15"/>
      <c r="K11" s="15"/>
      <c r="L11" s="15"/>
      <c r="M11" s="15"/>
      <c r="N11" s="15"/>
      <c r="O11" s="46"/>
      <c r="P11" s="47">
        <f t="shared" si="1"/>
        <v>25</v>
      </c>
      <c r="Q11" s="7"/>
    </row>
    <row r="12">
      <c r="A12" s="53">
        <v>8.0</v>
      </c>
      <c r="B12" s="54" t="s">
        <v>48</v>
      </c>
      <c r="C12" s="53">
        <v>60.0</v>
      </c>
      <c r="D12" s="55">
        <v>66.7</v>
      </c>
      <c r="E12" s="55">
        <v>30.8</v>
      </c>
      <c r="F12" s="55">
        <v>68.8</v>
      </c>
      <c r="G12" s="53"/>
      <c r="H12" s="53"/>
      <c r="I12" s="53"/>
      <c r="J12" s="53"/>
      <c r="K12" s="53"/>
      <c r="L12" s="53"/>
      <c r="M12" s="53"/>
      <c r="N12" s="53"/>
      <c r="O12" s="56"/>
      <c r="P12" s="47">
        <f t="shared" si="1"/>
        <v>13.85833333</v>
      </c>
      <c r="Q12" s="7"/>
    </row>
    <row r="13">
      <c r="A13" s="10">
        <v>9.0</v>
      </c>
      <c r="B13" s="45" t="s">
        <v>49</v>
      </c>
      <c r="C13" s="10">
        <v>60.0</v>
      </c>
      <c r="D13" s="16">
        <v>100.0</v>
      </c>
      <c r="E13" s="16">
        <v>100.0</v>
      </c>
      <c r="F13" s="16">
        <v>100.0</v>
      </c>
      <c r="G13" s="15"/>
      <c r="H13" s="15"/>
      <c r="I13" s="15"/>
      <c r="J13" s="15"/>
      <c r="K13" s="15"/>
      <c r="L13" s="15"/>
      <c r="M13" s="15"/>
      <c r="N13" s="15"/>
      <c r="O13" s="46"/>
      <c r="P13" s="47">
        <f t="shared" si="1"/>
        <v>25</v>
      </c>
      <c r="Q13" s="7"/>
    </row>
  </sheetData>
  <mergeCells count="6">
    <mergeCell ref="A1:P1"/>
    <mergeCell ref="A2:P2"/>
    <mergeCell ref="A3:A4"/>
    <mergeCell ref="B3:B4"/>
    <mergeCell ref="C3:C4"/>
    <mergeCell ref="D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6.0"/>
    <col customWidth="1" min="4" max="5" width="11.63"/>
    <col customWidth="1" min="6" max="6" width="11.38"/>
    <col customWidth="1" min="7" max="7" width="11.25"/>
    <col customWidth="1" min="8" max="9" width="11.38"/>
    <col customWidth="1" min="10" max="11" width="11.13"/>
    <col customWidth="1" min="12" max="12" width="11.88"/>
    <col customWidth="1" min="13" max="13" width="11.0"/>
    <col customWidth="1" min="14" max="14" width="10.75"/>
    <col customWidth="1" min="15" max="15" width="11.5"/>
  </cols>
  <sheetData>
    <row r="1">
      <c r="A1" s="1" t="s">
        <v>50</v>
      </c>
      <c r="Q1" s="1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"/>
    </row>
    <row r="3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7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7"/>
    </row>
    <row r="5">
      <c r="A5" s="10">
        <v>1.0</v>
      </c>
      <c r="B5" s="45" t="s">
        <v>51</v>
      </c>
      <c r="C5" s="10">
        <v>100.0</v>
      </c>
      <c r="D5" s="16">
        <v>100.0</v>
      </c>
      <c r="E5" s="16">
        <v>100.0</v>
      </c>
      <c r="F5" s="16">
        <v>100.0</v>
      </c>
      <c r="G5" s="15"/>
      <c r="H5" s="15"/>
      <c r="I5" s="15"/>
      <c r="J5" s="15"/>
      <c r="K5" s="15"/>
      <c r="L5" s="15"/>
      <c r="M5" s="15"/>
      <c r="N5" s="15"/>
      <c r="O5" s="15"/>
      <c r="P5" s="47">
        <f t="shared" ref="P5:P17" si="1">SUM(D5:O5)/12</f>
        <v>25</v>
      </c>
      <c r="Q5" s="7"/>
    </row>
    <row r="6">
      <c r="A6" s="10">
        <v>2.0</v>
      </c>
      <c r="B6" s="45" t="s">
        <v>52</v>
      </c>
      <c r="C6" s="10">
        <v>100.0</v>
      </c>
      <c r="D6" s="16">
        <v>100.0</v>
      </c>
      <c r="E6" s="16">
        <v>100.0</v>
      </c>
      <c r="F6" s="16">
        <v>100.0</v>
      </c>
      <c r="G6" s="15"/>
      <c r="H6" s="15"/>
      <c r="I6" s="15"/>
      <c r="J6" s="15"/>
      <c r="K6" s="15"/>
      <c r="L6" s="15"/>
      <c r="M6" s="15"/>
      <c r="N6" s="15"/>
      <c r="O6" s="15"/>
      <c r="P6" s="47">
        <f t="shared" si="1"/>
        <v>25</v>
      </c>
      <c r="Q6" s="7"/>
    </row>
    <row r="7">
      <c r="A7" s="57">
        <v>3.0</v>
      </c>
      <c r="B7" s="45" t="s">
        <v>53</v>
      </c>
      <c r="C7" s="57">
        <v>100.0</v>
      </c>
      <c r="D7" s="16">
        <v>100.0</v>
      </c>
      <c r="E7" s="16">
        <v>100.0</v>
      </c>
      <c r="F7" s="16">
        <v>100.0</v>
      </c>
      <c r="G7" s="15"/>
      <c r="H7" s="15"/>
      <c r="I7" s="15"/>
      <c r="J7" s="15"/>
      <c r="K7" s="15"/>
      <c r="L7" s="15"/>
      <c r="M7" s="15"/>
      <c r="N7" s="15"/>
      <c r="O7" s="15"/>
      <c r="P7" s="47">
        <f t="shared" si="1"/>
        <v>25</v>
      </c>
      <c r="Q7" s="7"/>
    </row>
    <row r="8">
      <c r="A8" s="53">
        <v>4.0</v>
      </c>
      <c r="B8" s="54" t="s">
        <v>54</v>
      </c>
      <c r="C8" s="53">
        <v>100.0</v>
      </c>
      <c r="D8" s="55">
        <v>64.18</v>
      </c>
      <c r="E8" s="55" t="s">
        <v>55</v>
      </c>
      <c r="F8" s="55">
        <v>63.7</v>
      </c>
      <c r="G8" s="58"/>
      <c r="H8" s="59"/>
      <c r="I8" s="59"/>
      <c r="J8" s="53"/>
      <c r="K8" s="53"/>
      <c r="L8" s="53"/>
      <c r="M8" s="53"/>
      <c r="N8" s="53"/>
      <c r="O8" s="60"/>
      <c r="P8" s="47">
        <f t="shared" si="1"/>
        <v>10.65666667</v>
      </c>
      <c r="Q8" s="7"/>
    </row>
    <row r="9">
      <c r="A9" s="15">
        <v>5.0</v>
      </c>
      <c r="B9" s="45" t="s">
        <v>56</v>
      </c>
      <c r="C9" s="15" t="s">
        <v>57</v>
      </c>
      <c r="D9" s="16">
        <v>0.0</v>
      </c>
      <c r="E9" s="16">
        <v>0.0</v>
      </c>
      <c r="F9" s="16">
        <v>0.0</v>
      </c>
      <c r="G9" s="33"/>
      <c r="H9" s="33"/>
      <c r="I9" s="34"/>
      <c r="J9" s="15"/>
      <c r="K9" s="15"/>
      <c r="L9" s="15"/>
      <c r="M9" s="15"/>
      <c r="N9" s="15"/>
      <c r="O9" s="61"/>
      <c r="P9" s="47">
        <f t="shared" si="1"/>
        <v>0</v>
      </c>
      <c r="Q9" s="7"/>
    </row>
    <row r="10">
      <c r="A10" s="15">
        <v>6.0</v>
      </c>
      <c r="B10" s="45" t="s">
        <v>58</v>
      </c>
      <c r="C10" s="15" t="s">
        <v>57</v>
      </c>
      <c r="D10" s="16">
        <v>0.0</v>
      </c>
      <c r="E10" s="16">
        <v>0.0</v>
      </c>
      <c r="F10" s="16">
        <v>0.0</v>
      </c>
      <c r="G10" s="33"/>
      <c r="H10" s="33"/>
      <c r="I10" s="33"/>
      <c r="J10" s="15"/>
      <c r="K10" s="15"/>
      <c r="L10" s="15"/>
      <c r="M10" s="15"/>
      <c r="N10" s="62"/>
      <c r="O10" s="61"/>
      <c r="P10" s="47">
        <f t="shared" si="1"/>
        <v>0</v>
      </c>
      <c r="Q10" s="7"/>
    </row>
    <row r="11">
      <c r="A11" s="15">
        <v>7.0</v>
      </c>
      <c r="B11" s="45" t="s">
        <v>59</v>
      </c>
      <c r="C11" s="15">
        <v>100.0</v>
      </c>
      <c r="D11" s="16">
        <v>100.0</v>
      </c>
      <c r="E11" s="16">
        <v>100.0</v>
      </c>
      <c r="F11" s="16">
        <v>100.0</v>
      </c>
      <c r="G11" s="15"/>
      <c r="H11" s="15"/>
      <c r="I11" s="15"/>
      <c r="J11" s="15"/>
      <c r="K11" s="15"/>
      <c r="L11" s="15"/>
      <c r="M11" s="15"/>
      <c r="N11" s="15"/>
      <c r="O11" s="15"/>
      <c r="P11" s="47">
        <f t="shared" si="1"/>
        <v>25</v>
      </c>
      <c r="Q11" s="7"/>
    </row>
    <row r="12" ht="19.5" customHeight="1">
      <c r="A12" s="15">
        <v>8.0</v>
      </c>
      <c r="B12" s="45" t="s">
        <v>60</v>
      </c>
      <c r="C12" s="10" t="s">
        <v>61</v>
      </c>
      <c r="D12" s="16">
        <v>0.46</v>
      </c>
      <c r="E12" s="16">
        <v>0.2</v>
      </c>
      <c r="F12" s="16">
        <v>0.0</v>
      </c>
      <c r="G12" s="33"/>
      <c r="H12" s="34"/>
      <c r="I12" s="34"/>
      <c r="J12" s="15"/>
      <c r="K12" s="15"/>
      <c r="L12" s="15"/>
      <c r="M12" s="15"/>
      <c r="N12" s="15"/>
      <c r="O12" s="61"/>
      <c r="P12" s="63">
        <f t="shared" si="1"/>
        <v>0.055</v>
      </c>
      <c r="Q12" s="7"/>
    </row>
    <row r="13" ht="21.0" customHeight="1">
      <c r="A13" s="15">
        <v>9.0</v>
      </c>
      <c r="B13" s="45" t="s">
        <v>62</v>
      </c>
      <c r="C13" s="15" t="s">
        <v>63</v>
      </c>
      <c r="D13" s="64">
        <v>1.7</v>
      </c>
      <c r="E13" s="16">
        <v>1.8</v>
      </c>
      <c r="F13" s="16">
        <v>2.07</v>
      </c>
      <c r="G13" s="33"/>
      <c r="H13" s="34"/>
      <c r="I13" s="34"/>
      <c r="J13" s="15"/>
      <c r="K13" s="15"/>
      <c r="L13" s="15"/>
      <c r="M13" s="15"/>
      <c r="N13" s="15"/>
      <c r="O13" s="61"/>
      <c r="P13" s="47">
        <f t="shared" si="1"/>
        <v>0.4641666667</v>
      </c>
      <c r="Q13" s="7"/>
    </row>
    <row r="14">
      <c r="A14" s="23">
        <v>10.0</v>
      </c>
      <c r="B14" s="51" t="s">
        <v>64</v>
      </c>
      <c r="C14" s="23" t="s">
        <v>65</v>
      </c>
      <c r="D14" s="25">
        <v>85.66</v>
      </c>
      <c r="E14" s="25">
        <v>99.44</v>
      </c>
      <c r="F14" s="25">
        <v>96.0</v>
      </c>
      <c r="G14" s="26"/>
      <c r="H14" s="27"/>
      <c r="I14" s="27"/>
      <c r="J14" s="23"/>
      <c r="K14" s="23"/>
      <c r="L14" s="23"/>
      <c r="M14" s="23"/>
      <c r="N14" s="23"/>
      <c r="O14" s="65"/>
      <c r="P14" s="47">
        <f t="shared" si="1"/>
        <v>23.425</v>
      </c>
      <c r="Q14" s="29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53">
        <v>11.0</v>
      </c>
      <c r="B15" s="54" t="s">
        <v>66</v>
      </c>
      <c r="C15" s="53">
        <v>60.0</v>
      </c>
      <c r="D15" s="55">
        <v>66.6</v>
      </c>
      <c r="E15" s="55">
        <v>38.46</v>
      </c>
      <c r="F15" s="55">
        <v>71.43</v>
      </c>
      <c r="G15" s="58"/>
      <c r="H15" s="66"/>
      <c r="I15" s="59"/>
      <c r="J15" s="53"/>
      <c r="K15" s="53"/>
      <c r="L15" s="53"/>
      <c r="M15" s="53"/>
      <c r="N15" s="53"/>
      <c r="O15" s="60"/>
      <c r="P15" s="47">
        <f t="shared" si="1"/>
        <v>14.7075</v>
      </c>
      <c r="Q15" s="7"/>
    </row>
    <row r="16">
      <c r="A16" s="10">
        <v>12.0</v>
      </c>
      <c r="B16" s="45" t="s">
        <v>67</v>
      </c>
      <c r="C16" s="10">
        <v>100.0</v>
      </c>
      <c r="D16" s="16">
        <v>100.0</v>
      </c>
      <c r="E16" s="16">
        <v>100.0</v>
      </c>
      <c r="F16" s="16">
        <v>100.0</v>
      </c>
      <c r="G16" s="15"/>
      <c r="H16" s="15"/>
      <c r="I16" s="15"/>
      <c r="J16" s="15"/>
      <c r="K16" s="15"/>
      <c r="L16" s="15"/>
      <c r="M16" s="67"/>
      <c r="N16" s="15"/>
      <c r="O16" s="61"/>
      <c r="P16" s="47">
        <f t="shared" si="1"/>
        <v>25</v>
      </c>
      <c r="Q16" s="7"/>
    </row>
    <row r="17">
      <c r="A17" s="10">
        <v>13.0</v>
      </c>
      <c r="B17" s="45" t="s">
        <v>68</v>
      </c>
      <c r="C17" s="10">
        <v>60.0</v>
      </c>
      <c r="D17" s="16">
        <v>100.0</v>
      </c>
      <c r="E17" s="16">
        <v>100.0</v>
      </c>
      <c r="F17" s="16">
        <v>100.0</v>
      </c>
      <c r="G17" s="15"/>
      <c r="H17" s="15"/>
      <c r="I17" s="15"/>
      <c r="J17" s="15"/>
      <c r="K17" s="15"/>
      <c r="L17" s="15"/>
      <c r="M17" s="67"/>
      <c r="N17" s="15"/>
      <c r="O17" s="61"/>
      <c r="P17" s="47">
        <f t="shared" si="1"/>
        <v>25</v>
      </c>
      <c r="Q17" s="7"/>
    </row>
    <row r="18">
      <c r="B18" s="68"/>
      <c r="J18" s="69" t="s">
        <v>69</v>
      </c>
    </row>
    <row r="19">
      <c r="B19" s="68"/>
    </row>
    <row r="20">
      <c r="B20" s="68"/>
    </row>
    <row r="21">
      <c r="B21" s="68"/>
    </row>
    <row r="22">
      <c r="B22" s="68"/>
    </row>
    <row r="23">
      <c r="B23" s="68"/>
    </row>
    <row r="24">
      <c r="B24" s="68"/>
    </row>
    <row r="25">
      <c r="B25" s="68"/>
    </row>
    <row r="26">
      <c r="B26" s="68"/>
    </row>
    <row r="27">
      <c r="B27" s="68"/>
    </row>
    <row r="28">
      <c r="B28" s="68"/>
    </row>
    <row r="29">
      <c r="B29" s="68"/>
    </row>
    <row r="30">
      <c r="B30" s="68"/>
    </row>
    <row r="31">
      <c r="B31" s="68"/>
    </row>
    <row r="32">
      <c r="B32" s="68"/>
    </row>
    <row r="33">
      <c r="B33" s="68"/>
    </row>
    <row r="34">
      <c r="B34" s="68"/>
    </row>
    <row r="35">
      <c r="B35" s="68"/>
    </row>
    <row r="36">
      <c r="B36" s="68"/>
    </row>
    <row r="37">
      <c r="B37" s="68"/>
    </row>
    <row r="38">
      <c r="B38" s="68"/>
    </row>
    <row r="39">
      <c r="B39" s="68"/>
    </row>
    <row r="40">
      <c r="B40" s="68"/>
    </row>
    <row r="41">
      <c r="B41" s="68"/>
    </row>
    <row r="42">
      <c r="B42" s="68"/>
    </row>
    <row r="43">
      <c r="B43" s="68"/>
    </row>
    <row r="44">
      <c r="B44" s="68"/>
    </row>
    <row r="45">
      <c r="B45" s="68"/>
    </row>
    <row r="46">
      <c r="B46" s="68"/>
    </row>
    <row r="47">
      <c r="B47" s="68"/>
    </row>
    <row r="48">
      <c r="B48" s="68"/>
    </row>
    <row r="49">
      <c r="B49" s="68"/>
    </row>
    <row r="50">
      <c r="B50" s="68"/>
    </row>
    <row r="51">
      <c r="B51" s="68"/>
    </row>
    <row r="52">
      <c r="B52" s="68"/>
    </row>
    <row r="53">
      <c r="B53" s="68"/>
    </row>
    <row r="54">
      <c r="B54" s="68"/>
    </row>
    <row r="55">
      <c r="B55" s="68"/>
    </row>
    <row r="56">
      <c r="B56" s="68"/>
    </row>
    <row r="57">
      <c r="B57" s="68"/>
    </row>
    <row r="58">
      <c r="B58" s="68"/>
    </row>
    <row r="59">
      <c r="B59" s="68"/>
    </row>
    <row r="60">
      <c r="B60" s="68"/>
    </row>
    <row r="61">
      <c r="B61" s="68"/>
    </row>
    <row r="62">
      <c r="B62" s="68"/>
    </row>
    <row r="63">
      <c r="B63" s="68"/>
    </row>
    <row r="64">
      <c r="B64" s="68"/>
    </row>
    <row r="65">
      <c r="B65" s="68"/>
    </row>
    <row r="66">
      <c r="B66" s="68"/>
    </row>
    <row r="67">
      <c r="B67" s="68"/>
    </row>
    <row r="68">
      <c r="B68" s="68"/>
    </row>
    <row r="69">
      <c r="B69" s="68"/>
    </row>
    <row r="70">
      <c r="B70" s="68"/>
    </row>
    <row r="71">
      <c r="B71" s="68"/>
    </row>
    <row r="72">
      <c r="B72" s="68"/>
    </row>
    <row r="73">
      <c r="B73" s="68"/>
    </row>
    <row r="74">
      <c r="B74" s="68"/>
    </row>
    <row r="75">
      <c r="B75" s="68"/>
    </row>
    <row r="76">
      <c r="B76" s="68"/>
    </row>
    <row r="77">
      <c r="B77" s="68"/>
    </row>
    <row r="78">
      <c r="B78" s="68"/>
    </row>
    <row r="79">
      <c r="B79" s="68"/>
    </row>
    <row r="80">
      <c r="B80" s="68"/>
    </row>
    <row r="81">
      <c r="B81" s="68"/>
    </row>
    <row r="82">
      <c r="B82" s="68"/>
    </row>
    <row r="83">
      <c r="B83" s="68"/>
    </row>
    <row r="84">
      <c r="B84" s="68"/>
    </row>
    <row r="85">
      <c r="B85" s="68"/>
    </row>
    <row r="86">
      <c r="B86" s="68"/>
    </row>
    <row r="87">
      <c r="B87" s="68"/>
    </row>
    <row r="88">
      <c r="B88" s="68"/>
    </row>
    <row r="89">
      <c r="B89" s="68"/>
    </row>
    <row r="90">
      <c r="B90" s="68"/>
    </row>
    <row r="91">
      <c r="B91" s="68"/>
    </row>
    <row r="92">
      <c r="B92" s="68"/>
    </row>
    <row r="93">
      <c r="B93" s="68"/>
    </row>
    <row r="94">
      <c r="B94" s="68"/>
    </row>
    <row r="95">
      <c r="B95" s="68"/>
    </row>
    <row r="96">
      <c r="B96" s="68"/>
    </row>
    <row r="97">
      <c r="B97" s="68"/>
    </row>
    <row r="98">
      <c r="B98" s="68"/>
    </row>
    <row r="99">
      <c r="B99" s="68"/>
    </row>
    <row r="100">
      <c r="B100" s="68"/>
    </row>
    <row r="101">
      <c r="B101" s="68"/>
    </row>
    <row r="102">
      <c r="B102" s="68"/>
    </row>
    <row r="103">
      <c r="B103" s="68"/>
    </row>
    <row r="104">
      <c r="B104" s="68"/>
    </row>
    <row r="105">
      <c r="B105" s="68"/>
    </row>
    <row r="106">
      <c r="B106" s="68"/>
    </row>
    <row r="107">
      <c r="B107" s="68"/>
    </row>
    <row r="108">
      <c r="B108" s="68"/>
    </row>
    <row r="109">
      <c r="B109" s="68"/>
    </row>
    <row r="110">
      <c r="B110" s="68"/>
    </row>
    <row r="111">
      <c r="B111" s="68"/>
    </row>
    <row r="112">
      <c r="B112" s="68"/>
    </row>
    <row r="113">
      <c r="B113" s="68"/>
    </row>
    <row r="114">
      <c r="B114" s="68"/>
    </row>
    <row r="115">
      <c r="B115" s="68"/>
    </row>
    <row r="116">
      <c r="B116" s="68"/>
    </row>
    <row r="117">
      <c r="B117" s="68"/>
    </row>
    <row r="118">
      <c r="B118" s="68"/>
    </row>
    <row r="119">
      <c r="B119" s="68"/>
    </row>
    <row r="120">
      <c r="B120" s="68"/>
    </row>
    <row r="121">
      <c r="B121" s="68"/>
    </row>
    <row r="122">
      <c r="B122" s="68"/>
    </row>
    <row r="123">
      <c r="B123" s="68"/>
    </row>
    <row r="124">
      <c r="B124" s="68"/>
    </row>
    <row r="125">
      <c r="B125" s="68"/>
    </row>
    <row r="126">
      <c r="B126" s="68"/>
    </row>
    <row r="127">
      <c r="B127" s="68"/>
    </row>
    <row r="128">
      <c r="B128" s="68"/>
    </row>
    <row r="129">
      <c r="B129" s="68"/>
    </row>
    <row r="130">
      <c r="B130" s="68"/>
    </row>
    <row r="131">
      <c r="B131" s="68"/>
    </row>
    <row r="132">
      <c r="B132" s="68"/>
    </row>
    <row r="133">
      <c r="B133" s="68"/>
    </row>
    <row r="134">
      <c r="B134" s="68"/>
    </row>
    <row r="135">
      <c r="B135" s="68"/>
    </row>
    <row r="136">
      <c r="B136" s="68"/>
    </row>
    <row r="137">
      <c r="B137" s="68"/>
    </row>
    <row r="138">
      <c r="B138" s="68"/>
    </row>
    <row r="139">
      <c r="B139" s="68"/>
    </row>
    <row r="140">
      <c r="B140" s="68"/>
    </row>
    <row r="141">
      <c r="B141" s="68"/>
    </row>
    <row r="142">
      <c r="B142" s="68"/>
    </row>
    <row r="143">
      <c r="B143" s="68"/>
    </row>
    <row r="144">
      <c r="B144" s="68"/>
    </row>
    <row r="145">
      <c r="B145" s="68"/>
    </row>
    <row r="146">
      <c r="B146" s="68"/>
    </row>
    <row r="147">
      <c r="B147" s="68"/>
    </row>
    <row r="148">
      <c r="B148" s="68"/>
    </row>
    <row r="149">
      <c r="B149" s="68"/>
    </row>
    <row r="150">
      <c r="B150" s="68"/>
    </row>
    <row r="151">
      <c r="B151" s="68"/>
    </row>
    <row r="152">
      <c r="B152" s="68"/>
    </row>
    <row r="153">
      <c r="B153" s="68"/>
    </row>
    <row r="154">
      <c r="B154" s="68"/>
    </row>
    <row r="155">
      <c r="B155" s="68"/>
    </row>
    <row r="156">
      <c r="B156" s="68"/>
    </row>
    <row r="157">
      <c r="B157" s="68"/>
    </row>
    <row r="158">
      <c r="B158" s="68"/>
    </row>
    <row r="159">
      <c r="B159" s="68"/>
    </row>
    <row r="160">
      <c r="B160" s="68"/>
    </row>
    <row r="161">
      <c r="B161" s="68"/>
    </row>
    <row r="162">
      <c r="B162" s="68"/>
    </row>
    <row r="163">
      <c r="B163" s="68"/>
    </row>
    <row r="164">
      <c r="B164" s="68"/>
    </row>
    <row r="165">
      <c r="B165" s="68"/>
    </row>
    <row r="166">
      <c r="B166" s="68"/>
    </row>
    <row r="167">
      <c r="B167" s="68"/>
    </row>
    <row r="168">
      <c r="B168" s="68"/>
    </row>
    <row r="169">
      <c r="B169" s="68"/>
    </row>
    <row r="170">
      <c r="B170" s="68"/>
    </row>
    <row r="171">
      <c r="B171" s="68"/>
    </row>
    <row r="172">
      <c r="B172" s="68"/>
    </row>
    <row r="173">
      <c r="B173" s="68"/>
    </row>
    <row r="174">
      <c r="B174" s="68"/>
    </row>
    <row r="175">
      <c r="B175" s="68"/>
    </row>
    <row r="176">
      <c r="B176" s="68"/>
    </row>
    <row r="177">
      <c r="B177" s="68"/>
    </row>
    <row r="178">
      <c r="B178" s="68"/>
    </row>
    <row r="179">
      <c r="B179" s="68"/>
    </row>
    <row r="180">
      <c r="B180" s="68"/>
    </row>
    <row r="181">
      <c r="B181" s="68"/>
    </row>
    <row r="182">
      <c r="B182" s="68"/>
    </row>
    <row r="183">
      <c r="B183" s="68"/>
    </row>
    <row r="184">
      <c r="B184" s="68"/>
    </row>
    <row r="185">
      <c r="B185" s="68"/>
    </row>
    <row r="186">
      <c r="B186" s="68"/>
    </row>
    <row r="187">
      <c r="B187" s="68"/>
    </row>
    <row r="188">
      <c r="B188" s="68"/>
    </row>
    <row r="189">
      <c r="B189" s="68"/>
    </row>
    <row r="190">
      <c r="B190" s="68"/>
    </row>
    <row r="191">
      <c r="B191" s="68"/>
    </row>
    <row r="192">
      <c r="B192" s="68"/>
    </row>
    <row r="193">
      <c r="B193" s="68"/>
    </row>
    <row r="194">
      <c r="B194" s="68"/>
    </row>
    <row r="195">
      <c r="B195" s="68"/>
    </row>
    <row r="196">
      <c r="B196" s="68"/>
    </row>
    <row r="197">
      <c r="B197" s="68"/>
    </row>
    <row r="198">
      <c r="B198" s="68"/>
    </row>
    <row r="199">
      <c r="B199" s="68"/>
    </row>
    <row r="200">
      <c r="B200" s="68"/>
    </row>
    <row r="201">
      <c r="B201" s="68"/>
    </row>
    <row r="202">
      <c r="B202" s="68"/>
    </row>
    <row r="203">
      <c r="B203" s="68"/>
    </row>
    <row r="204">
      <c r="B204" s="68"/>
    </row>
    <row r="205">
      <c r="B205" s="68"/>
    </row>
    <row r="206">
      <c r="B206" s="68"/>
    </row>
    <row r="207">
      <c r="B207" s="68"/>
    </row>
    <row r="208">
      <c r="B208" s="68"/>
    </row>
    <row r="209">
      <c r="B209" s="68"/>
    </row>
    <row r="210">
      <c r="B210" s="68"/>
    </row>
    <row r="211">
      <c r="B211" s="68"/>
    </row>
    <row r="212">
      <c r="B212" s="68"/>
    </row>
    <row r="213">
      <c r="B213" s="68"/>
    </row>
    <row r="214">
      <c r="B214" s="68"/>
    </row>
    <row r="215">
      <c r="B215" s="68"/>
    </row>
    <row r="216">
      <c r="B216" s="68"/>
    </row>
    <row r="217">
      <c r="B217" s="68"/>
    </row>
    <row r="218">
      <c r="B218" s="68"/>
    </row>
    <row r="219">
      <c r="B219" s="68"/>
    </row>
    <row r="220">
      <c r="B220" s="68"/>
    </row>
    <row r="221">
      <c r="B221" s="68"/>
    </row>
    <row r="222">
      <c r="B222" s="68"/>
    </row>
    <row r="223">
      <c r="B223" s="68"/>
    </row>
    <row r="224">
      <c r="B224" s="68"/>
    </row>
    <row r="225">
      <c r="B225" s="68"/>
    </row>
    <row r="226">
      <c r="B226" s="68"/>
    </row>
    <row r="227">
      <c r="B227" s="68"/>
    </row>
    <row r="228">
      <c r="B228" s="68"/>
    </row>
    <row r="229">
      <c r="B229" s="68"/>
    </row>
    <row r="230">
      <c r="B230" s="68"/>
    </row>
    <row r="231">
      <c r="B231" s="68"/>
    </row>
    <row r="232">
      <c r="B232" s="68"/>
    </row>
    <row r="233">
      <c r="B233" s="68"/>
    </row>
    <row r="234">
      <c r="B234" s="68"/>
    </row>
    <row r="235">
      <c r="B235" s="68"/>
    </row>
    <row r="236">
      <c r="B236" s="68"/>
    </row>
    <row r="237">
      <c r="B237" s="68"/>
    </row>
    <row r="238">
      <c r="B238" s="68"/>
    </row>
    <row r="239">
      <c r="B239" s="68"/>
    </row>
    <row r="240">
      <c r="B240" s="68"/>
    </row>
    <row r="241">
      <c r="B241" s="68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</row>
    <row r="367">
      <c r="B367" s="68"/>
    </row>
    <row r="368">
      <c r="B368" s="68"/>
    </row>
    <row r="369">
      <c r="B369" s="68"/>
    </row>
    <row r="370">
      <c r="B370" s="68"/>
    </row>
    <row r="371">
      <c r="B371" s="68"/>
    </row>
    <row r="372">
      <c r="B372" s="68"/>
    </row>
    <row r="373">
      <c r="B373" s="68"/>
    </row>
    <row r="374">
      <c r="B374" s="68"/>
    </row>
    <row r="375">
      <c r="B375" s="68"/>
    </row>
    <row r="376">
      <c r="B376" s="68"/>
    </row>
    <row r="377">
      <c r="B377" s="68"/>
    </row>
    <row r="378">
      <c r="B378" s="68"/>
    </row>
    <row r="379">
      <c r="B379" s="68"/>
    </row>
    <row r="380">
      <c r="B380" s="68"/>
    </row>
    <row r="381">
      <c r="B381" s="68"/>
    </row>
    <row r="382">
      <c r="B382" s="68"/>
    </row>
    <row r="383">
      <c r="B383" s="68"/>
    </row>
    <row r="384">
      <c r="B384" s="68"/>
    </row>
    <row r="385">
      <c r="B385" s="68"/>
    </row>
    <row r="386">
      <c r="B386" s="68"/>
    </row>
    <row r="387">
      <c r="B387" s="68"/>
    </row>
    <row r="388">
      <c r="B388" s="68"/>
    </row>
    <row r="389">
      <c r="B389" s="68"/>
    </row>
    <row r="390">
      <c r="B390" s="68"/>
    </row>
    <row r="391">
      <c r="B391" s="68"/>
    </row>
    <row r="392">
      <c r="B392" s="68"/>
    </row>
    <row r="393">
      <c r="B393" s="68"/>
    </row>
    <row r="394">
      <c r="B394" s="68"/>
    </row>
    <row r="395">
      <c r="B395" s="68"/>
    </row>
    <row r="396">
      <c r="B396" s="68"/>
    </row>
    <row r="397">
      <c r="B397" s="68"/>
    </row>
    <row r="398">
      <c r="B398" s="68"/>
    </row>
    <row r="399">
      <c r="B399" s="68"/>
    </row>
    <row r="400">
      <c r="B400" s="68"/>
    </row>
    <row r="401">
      <c r="B401" s="68"/>
    </row>
    <row r="402">
      <c r="B402" s="68"/>
    </row>
    <row r="403">
      <c r="B403" s="68"/>
    </row>
    <row r="404">
      <c r="B404" s="68"/>
    </row>
    <row r="405">
      <c r="B405" s="68"/>
    </row>
    <row r="406">
      <c r="B406" s="68"/>
    </row>
    <row r="407">
      <c r="B407" s="68"/>
    </row>
    <row r="408">
      <c r="B408" s="68"/>
    </row>
    <row r="409">
      <c r="B409" s="68"/>
    </row>
    <row r="410">
      <c r="B410" s="68"/>
    </row>
    <row r="411">
      <c r="B411" s="68"/>
    </row>
    <row r="412">
      <c r="B412" s="68"/>
    </row>
    <row r="413">
      <c r="B413" s="68"/>
    </row>
    <row r="414">
      <c r="B414" s="68"/>
    </row>
    <row r="415">
      <c r="B415" s="68"/>
    </row>
    <row r="416">
      <c r="B416" s="68"/>
    </row>
    <row r="417">
      <c r="B417" s="68"/>
    </row>
    <row r="418">
      <c r="B418" s="68"/>
    </row>
    <row r="419">
      <c r="B419" s="68"/>
    </row>
    <row r="420">
      <c r="B420" s="68"/>
    </row>
    <row r="421">
      <c r="B421" s="68"/>
    </row>
    <row r="422">
      <c r="B422" s="68"/>
    </row>
    <row r="423">
      <c r="B423" s="68"/>
    </row>
    <row r="424">
      <c r="B424" s="68"/>
    </row>
    <row r="425">
      <c r="B425" s="68"/>
    </row>
    <row r="426">
      <c r="B426" s="68"/>
    </row>
    <row r="427">
      <c r="B427" s="68"/>
    </row>
    <row r="428">
      <c r="B428" s="68"/>
    </row>
    <row r="429">
      <c r="B429" s="68"/>
    </row>
    <row r="430">
      <c r="B430" s="68"/>
    </row>
    <row r="431">
      <c r="B431" s="68"/>
    </row>
    <row r="432">
      <c r="B432" s="68"/>
    </row>
    <row r="433">
      <c r="B433" s="68"/>
    </row>
    <row r="434">
      <c r="B434" s="68"/>
    </row>
    <row r="435">
      <c r="B435" s="68"/>
    </row>
    <row r="436">
      <c r="B436" s="68"/>
    </row>
    <row r="437">
      <c r="B437" s="68"/>
    </row>
    <row r="438">
      <c r="B438" s="68"/>
    </row>
    <row r="439">
      <c r="B439" s="68"/>
    </row>
    <row r="440">
      <c r="B440" s="68"/>
    </row>
    <row r="441">
      <c r="B441" s="68"/>
    </row>
    <row r="442">
      <c r="B442" s="68"/>
    </row>
    <row r="443">
      <c r="B443" s="68"/>
    </row>
    <row r="444">
      <c r="B444" s="68"/>
    </row>
    <row r="445">
      <c r="B445" s="68"/>
    </row>
    <row r="446">
      <c r="B446" s="68"/>
    </row>
    <row r="447">
      <c r="B447" s="68"/>
    </row>
    <row r="448">
      <c r="B448" s="68"/>
    </row>
    <row r="449">
      <c r="B449" s="68"/>
    </row>
    <row r="450">
      <c r="B450" s="68"/>
    </row>
    <row r="451">
      <c r="B451" s="68"/>
    </row>
    <row r="452">
      <c r="B452" s="68"/>
    </row>
    <row r="453">
      <c r="B453" s="68"/>
    </row>
    <row r="454">
      <c r="B454" s="68"/>
    </row>
    <row r="455">
      <c r="B455" s="68"/>
    </row>
    <row r="456">
      <c r="B456" s="68"/>
    </row>
    <row r="457">
      <c r="B457" s="68"/>
    </row>
    <row r="458">
      <c r="B458" s="68"/>
    </row>
    <row r="459">
      <c r="B459" s="68"/>
    </row>
    <row r="460">
      <c r="B460" s="68"/>
    </row>
    <row r="461">
      <c r="B461" s="68"/>
    </row>
    <row r="462">
      <c r="B462" s="68"/>
    </row>
    <row r="463">
      <c r="B463" s="68"/>
    </row>
    <row r="464">
      <c r="B464" s="68"/>
    </row>
    <row r="465">
      <c r="B465" s="68"/>
    </row>
    <row r="466">
      <c r="B466" s="68"/>
    </row>
    <row r="467">
      <c r="B467" s="68"/>
    </row>
    <row r="468">
      <c r="B468" s="68"/>
    </row>
    <row r="469">
      <c r="B469" s="68"/>
    </row>
    <row r="470">
      <c r="B470" s="68"/>
    </row>
    <row r="471">
      <c r="B471" s="68"/>
    </row>
    <row r="472">
      <c r="B472" s="68"/>
    </row>
    <row r="473">
      <c r="B473" s="68"/>
    </row>
    <row r="474">
      <c r="B474" s="68"/>
    </row>
    <row r="475">
      <c r="B475" s="68"/>
    </row>
    <row r="476">
      <c r="B476" s="68"/>
    </row>
    <row r="477">
      <c r="B477" s="68"/>
    </row>
    <row r="478">
      <c r="B478" s="68"/>
    </row>
    <row r="479">
      <c r="B479" s="68"/>
    </row>
    <row r="480">
      <c r="B480" s="68"/>
    </row>
    <row r="481">
      <c r="B481" s="68"/>
    </row>
    <row r="482">
      <c r="B482" s="68"/>
    </row>
    <row r="483">
      <c r="B483" s="68"/>
    </row>
    <row r="484">
      <c r="B484" s="68"/>
    </row>
    <row r="485">
      <c r="B485" s="68"/>
    </row>
    <row r="486">
      <c r="B486" s="68"/>
    </row>
    <row r="487">
      <c r="B487" s="68"/>
    </row>
    <row r="488">
      <c r="B488" s="68"/>
    </row>
    <row r="489">
      <c r="B489" s="68"/>
    </row>
    <row r="490">
      <c r="B490" s="68"/>
    </row>
    <row r="491">
      <c r="B491" s="68"/>
    </row>
    <row r="492">
      <c r="B492" s="68"/>
    </row>
    <row r="493">
      <c r="B493" s="68"/>
    </row>
    <row r="494">
      <c r="B494" s="68"/>
    </row>
    <row r="495">
      <c r="B495" s="68"/>
    </row>
    <row r="496">
      <c r="B496" s="68"/>
    </row>
    <row r="497">
      <c r="B497" s="68"/>
    </row>
    <row r="498">
      <c r="B498" s="68"/>
    </row>
    <row r="499">
      <c r="B499" s="68"/>
    </row>
    <row r="500">
      <c r="B500" s="68"/>
    </row>
    <row r="501">
      <c r="B501" s="68"/>
    </row>
    <row r="502">
      <c r="B502" s="68"/>
    </row>
    <row r="503">
      <c r="B503" s="68"/>
    </row>
    <row r="504">
      <c r="B504" s="68"/>
    </row>
    <row r="505">
      <c r="B505" s="68"/>
    </row>
    <row r="506">
      <c r="B506" s="68"/>
    </row>
    <row r="507">
      <c r="B507" s="68"/>
    </row>
    <row r="508">
      <c r="B508" s="68"/>
    </row>
    <row r="509">
      <c r="B509" s="68"/>
    </row>
    <row r="510">
      <c r="B510" s="68"/>
    </row>
    <row r="511">
      <c r="B511" s="68"/>
    </row>
    <row r="512">
      <c r="B512" s="68"/>
    </row>
    <row r="513">
      <c r="B513" s="68"/>
    </row>
    <row r="514">
      <c r="B514" s="68"/>
    </row>
    <row r="515">
      <c r="B515" s="68"/>
    </row>
    <row r="516">
      <c r="B516" s="68"/>
    </row>
    <row r="517">
      <c r="B517" s="68"/>
    </row>
    <row r="518">
      <c r="B518" s="68"/>
    </row>
    <row r="519">
      <c r="B519" s="68"/>
    </row>
    <row r="520">
      <c r="B520" s="68"/>
    </row>
    <row r="521">
      <c r="B521" s="68"/>
    </row>
    <row r="522">
      <c r="B522" s="68"/>
    </row>
    <row r="523">
      <c r="B523" s="68"/>
    </row>
    <row r="524">
      <c r="B524" s="68"/>
    </row>
    <row r="525">
      <c r="B525" s="68"/>
    </row>
    <row r="526">
      <c r="B526" s="68"/>
    </row>
    <row r="527">
      <c r="B527" s="68"/>
    </row>
    <row r="528">
      <c r="B528" s="68"/>
    </row>
    <row r="529">
      <c r="B529" s="68"/>
    </row>
    <row r="530">
      <c r="B530" s="68"/>
    </row>
    <row r="531">
      <c r="B531" s="68"/>
    </row>
    <row r="532">
      <c r="B532" s="68"/>
    </row>
    <row r="533">
      <c r="B533" s="68"/>
    </row>
    <row r="534">
      <c r="B534" s="68"/>
    </row>
    <row r="535">
      <c r="B535" s="68"/>
    </row>
    <row r="536">
      <c r="B536" s="68"/>
    </row>
    <row r="537">
      <c r="B537" s="68"/>
    </row>
    <row r="538">
      <c r="B538" s="68"/>
    </row>
    <row r="539">
      <c r="B539" s="68"/>
    </row>
    <row r="540">
      <c r="B540" s="68"/>
    </row>
    <row r="541">
      <c r="B541" s="68"/>
    </row>
    <row r="542">
      <c r="B542" s="68"/>
    </row>
    <row r="543">
      <c r="B543" s="68"/>
    </row>
    <row r="544">
      <c r="B544" s="68"/>
    </row>
    <row r="545">
      <c r="B545" s="68"/>
    </row>
    <row r="546">
      <c r="B546" s="68"/>
    </row>
    <row r="547">
      <c r="B547" s="68"/>
    </row>
    <row r="548">
      <c r="B548" s="68"/>
    </row>
    <row r="549">
      <c r="B549" s="68"/>
    </row>
    <row r="550">
      <c r="B550" s="68"/>
    </row>
    <row r="551">
      <c r="B551" s="68"/>
    </row>
    <row r="552">
      <c r="B552" s="68"/>
    </row>
    <row r="553">
      <c r="B553" s="68"/>
    </row>
    <row r="554">
      <c r="B554" s="68"/>
    </row>
    <row r="555">
      <c r="B555" s="68"/>
    </row>
    <row r="556">
      <c r="B556" s="68"/>
    </row>
    <row r="557">
      <c r="B557" s="68"/>
    </row>
    <row r="558">
      <c r="B558" s="68"/>
    </row>
    <row r="559">
      <c r="B559" s="68"/>
    </row>
    <row r="560">
      <c r="B560" s="68"/>
    </row>
    <row r="561">
      <c r="B561" s="68"/>
    </row>
    <row r="562">
      <c r="B562" s="68"/>
    </row>
    <row r="563">
      <c r="B563" s="68"/>
    </row>
    <row r="564">
      <c r="B564" s="68"/>
    </row>
    <row r="565">
      <c r="B565" s="68"/>
    </row>
    <row r="566">
      <c r="B566" s="68"/>
    </row>
    <row r="567">
      <c r="B567" s="68"/>
    </row>
    <row r="568">
      <c r="B568" s="68"/>
    </row>
    <row r="569">
      <c r="B569" s="68"/>
    </row>
    <row r="570">
      <c r="B570" s="68"/>
    </row>
    <row r="571">
      <c r="B571" s="68"/>
    </row>
    <row r="572">
      <c r="B572" s="68"/>
    </row>
    <row r="573">
      <c r="B573" s="68"/>
    </row>
    <row r="574">
      <c r="B574" s="68"/>
    </row>
    <row r="575">
      <c r="B575" s="68"/>
    </row>
    <row r="576">
      <c r="B576" s="68"/>
    </row>
    <row r="577">
      <c r="B577" s="68"/>
    </row>
    <row r="578">
      <c r="B578" s="68"/>
    </row>
    <row r="579">
      <c r="B579" s="68"/>
    </row>
    <row r="580">
      <c r="B580" s="68"/>
    </row>
    <row r="581">
      <c r="B581" s="68"/>
    </row>
    <row r="582">
      <c r="B582" s="68"/>
    </row>
    <row r="583">
      <c r="B583" s="68"/>
    </row>
    <row r="584">
      <c r="B584" s="68"/>
    </row>
    <row r="585">
      <c r="B585" s="68"/>
    </row>
    <row r="586">
      <c r="B586" s="68"/>
    </row>
    <row r="587">
      <c r="B587" s="68"/>
    </row>
    <row r="588">
      <c r="B588" s="68"/>
    </row>
    <row r="589">
      <c r="B589" s="68"/>
    </row>
    <row r="590">
      <c r="B590" s="68"/>
    </row>
    <row r="591">
      <c r="B591" s="68"/>
    </row>
    <row r="592">
      <c r="B592" s="68"/>
    </row>
    <row r="593">
      <c r="B593" s="68"/>
    </row>
    <row r="594">
      <c r="B594" s="68"/>
    </row>
    <row r="595">
      <c r="B595" s="68"/>
    </row>
    <row r="596">
      <c r="B596" s="68"/>
    </row>
    <row r="597">
      <c r="B597" s="68"/>
    </row>
    <row r="598">
      <c r="B598" s="68"/>
    </row>
    <row r="599">
      <c r="B599" s="68"/>
    </row>
    <row r="600">
      <c r="B600" s="68"/>
    </row>
    <row r="601">
      <c r="B601" s="68"/>
    </row>
    <row r="602">
      <c r="B602" s="68"/>
    </row>
    <row r="603">
      <c r="B603" s="68"/>
    </row>
    <row r="604">
      <c r="B604" s="68"/>
    </row>
    <row r="605">
      <c r="B605" s="68"/>
    </row>
    <row r="606">
      <c r="B606" s="68"/>
    </row>
    <row r="607">
      <c r="B607" s="68"/>
    </row>
    <row r="608">
      <c r="B608" s="68"/>
    </row>
    <row r="609">
      <c r="B609" s="68"/>
    </row>
    <row r="610">
      <c r="B610" s="68"/>
    </row>
    <row r="611">
      <c r="B611" s="68"/>
    </row>
    <row r="612">
      <c r="B612" s="68"/>
    </row>
    <row r="613">
      <c r="B613" s="68"/>
    </row>
    <row r="614">
      <c r="B614" s="68"/>
    </row>
    <row r="615">
      <c r="B615" s="68"/>
    </row>
    <row r="616">
      <c r="B616" s="68"/>
    </row>
    <row r="617">
      <c r="B617" s="68"/>
    </row>
    <row r="618">
      <c r="B618" s="68"/>
    </row>
    <row r="619">
      <c r="B619" s="68"/>
    </row>
    <row r="620">
      <c r="B620" s="68"/>
    </row>
    <row r="621">
      <c r="B621" s="68"/>
    </row>
    <row r="622">
      <c r="B622" s="68"/>
    </row>
    <row r="623">
      <c r="B623" s="68"/>
    </row>
    <row r="624">
      <c r="B624" s="68"/>
    </row>
    <row r="625">
      <c r="B625" s="68"/>
    </row>
    <row r="626">
      <c r="B626" s="68"/>
    </row>
    <row r="627">
      <c r="B627" s="68"/>
    </row>
    <row r="628">
      <c r="B628" s="68"/>
    </row>
    <row r="629">
      <c r="B629" s="68"/>
    </row>
    <row r="630">
      <c r="B630" s="68"/>
    </row>
    <row r="631">
      <c r="B631" s="68"/>
    </row>
    <row r="632">
      <c r="B632" s="68"/>
    </row>
    <row r="633">
      <c r="B633" s="68"/>
    </row>
    <row r="634">
      <c r="B634" s="68"/>
    </row>
    <row r="635">
      <c r="B635" s="68"/>
    </row>
    <row r="636">
      <c r="B636" s="68"/>
    </row>
    <row r="637">
      <c r="B637" s="68"/>
    </row>
    <row r="638">
      <c r="B638" s="68"/>
    </row>
    <row r="639">
      <c r="B639" s="68"/>
    </row>
    <row r="640">
      <c r="B640" s="68"/>
    </row>
    <row r="641">
      <c r="B641" s="68"/>
    </row>
    <row r="642">
      <c r="B642" s="68"/>
    </row>
    <row r="643">
      <c r="B643" s="68"/>
    </row>
    <row r="644">
      <c r="B644" s="68"/>
    </row>
    <row r="645">
      <c r="B645" s="68"/>
    </row>
    <row r="646">
      <c r="B646" s="68"/>
    </row>
    <row r="647">
      <c r="B647" s="68"/>
    </row>
    <row r="648">
      <c r="B648" s="68"/>
    </row>
    <row r="649">
      <c r="B649" s="68"/>
    </row>
    <row r="650">
      <c r="B650" s="68"/>
    </row>
    <row r="651">
      <c r="B651" s="68"/>
    </row>
    <row r="652">
      <c r="B652" s="68"/>
    </row>
    <row r="653">
      <c r="B653" s="68"/>
    </row>
    <row r="654">
      <c r="B654" s="68"/>
    </row>
    <row r="655">
      <c r="B655" s="68"/>
    </row>
    <row r="656">
      <c r="B656" s="68"/>
    </row>
    <row r="657">
      <c r="B657" s="68"/>
    </row>
    <row r="658">
      <c r="B658" s="68"/>
    </row>
    <row r="659">
      <c r="B659" s="68"/>
    </row>
    <row r="660">
      <c r="B660" s="68"/>
    </row>
    <row r="661">
      <c r="B661" s="68"/>
    </row>
    <row r="662">
      <c r="B662" s="68"/>
    </row>
    <row r="663">
      <c r="B663" s="68"/>
    </row>
    <row r="664">
      <c r="B664" s="68"/>
    </row>
    <row r="665">
      <c r="B665" s="68"/>
    </row>
    <row r="666">
      <c r="B666" s="68"/>
    </row>
    <row r="667">
      <c r="B667" s="68"/>
    </row>
    <row r="668">
      <c r="B668" s="68"/>
    </row>
    <row r="669">
      <c r="B669" s="68"/>
    </row>
    <row r="670">
      <c r="B670" s="68"/>
    </row>
    <row r="671">
      <c r="B671" s="68"/>
    </row>
    <row r="672">
      <c r="B672" s="68"/>
    </row>
    <row r="673">
      <c r="B673" s="68"/>
    </row>
    <row r="674">
      <c r="B674" s="68"/>
    </row>
    <row r="675">
      <c r="B675" s="68"/>
    </row>
    <row r="676">
      <c r="B676" s="68"/>
    </row>
    <row r="677">
      <c r="B677" s="68"/>
    </row>
    <row r="678">
      <c r="B678" s="68"/>
    </row>
    <row r="679">
      <c r="B679" s="68"/>
    </row>
    <row r="680">
      <c r="B680" s="68"/>
    </row>
    <row r="681">
      <c r="B681" s="68"/>
    </row>
    <row r="682">
      <c r="B682" s="68"/>
    </row>
    <row r="683">
      <c r="B683" s="68"/>
    </row>
    <row r="684">
      <c r="B684" s="68"/>
    </row>
    <row r="685">
      <c r="B685" s="68"/>
    </row>
    <row r="686">
      <c r="B686" s="68"/>
    </row>
    <row r="687">
      <c r="B687" s="68"/>
    </row>
    <row r="688">
      <c r="B688" s="68"/>
    </row>
    <row r="689">
      <c r="B689" s="68"/>
    </row>
    <row r="690">
      <c r="B690" s="68"/>
    </row>
    <row r="691">
      <c r="B691" s="68"/>
    </row>
    <row r="692">
      <c r="B692" s="68"/>
    </row>
    <row r="693">
      <c r="B693" s="68"/>
    </row>
    <row r="694">
      <c r="B694" s="68"/>
    </row>
    <row r="695">
      <c r="B695" s="68"/>
    </row>
    <row r="696">
      <c r="B696" s="68"/>
    </row>
    <row r="697">
      <c r="B697" s="68"/>
    </row>
    <row r="698">
      <c r="B698" s="68"/>
    </row>
    <row r="699">
      <c r="B699" s="68"/>
    </row>
    <row r="700">
      <c r="B700" s="68"/>
    </row>
    <row r="701">
      <c r="B701" s="68"/>
    </row>
    <row r="702">
      <c r="B702" s="68"/>
    </row>
    <row r="703">
      <c r="B703" s="68"/>
    </row>
    <row r="704">
      <c r="B704" s="68"/>
    </row>
    <row r="705">
      <c r="B705" s="68"/>
    </row>
    <row r="706">
      <c r="B706" s="68"/>
    </row>
    <row r="707">
      <c r="B707" s="68"/>
    </row>
    <row r="708">
      <c r="B708" s="68"/>
    </row>
    <row r="709">
      <c r="B709" s="68"/>
    </row>
    <row r="710">
      <c r="B710" s="68"/>
    </row>
    <row r="711">
      <c r="B711" s="68"/>
    </row>
    <row r="712">
      <c r="B712" s="68"/>
    </row>
    <row r="713">
      <c r="B713" s="68"/>
    </row>
    <row r="714">
      <c r="B714" s="68"/>
    </row>
    <row r="715">
      <c r="B715" s="68"/>
    </row>
    <row r="716">
      <c r="B716" s="68"/>
    </row>
    <row r="717">
      <c r="B717" s="68"/>
    </row>
    <row r="718">
      <c r="B718" s="68"/>
    </row>
    <row r="719">
      <c r="B719" s="68"/>
    </row>
    <row r="720">
      <c r="B720" s="68"/>
    </row>
    <row r="721">
      <c r="B721" s="68"/>
    </row>
    <row r="722">
      <c r="B722" s="68"/>
    </row>
    <row r="723">
      <c r="B723" s="68"/>
    </row>
    <row r="724">
      <c r="B724" s="68"/>
    </row>
    <row r="725">
      <c r="B725" s="68"/>
    </row>
    <row r="726">
      <c r="B726" s="68"/>
    </row>
    <row r="727">
      <c r="B727" s="68"/>
    </row>
    <row r="728">
      <c r="B728" s="68"/>
    </row>
    <row r="729">
      <c r="B729" s="68"/>
    </row>
    <row r="730">
      <c r="B730" s="68"/>
    </row>
    <row r="731">
      <c r="B731" s="68"/>
    </row>
    <row r="732">
      <c r="B732" s="68"/>
    </row>
    <row r="733">
      <c r="B733" s="68"/>
    </row>
    <row r="734">
      <c r="B734" s="68"/>
    </row>
    <row r="735">
      <c r="B735" s="68"/>
    </row>
    <row r="736">
      <c r="B736" s="68"/>
    </row>
    <row r="737">
      <c r="B737" s="68"/>
    </row>
    <row r="738">
      <c r="B738" s="68"/>
    </row>
    <row r="739">
      <c r="B739" s="68"/>
    </row>
    <row r="740">
      <c r="B740" s="68"/>
    </row>
    <row r="741">
      <c r="B741" s="68"/>
    </row>
    <row r="742">
      <c r="B742" s="68"/>
    </row>
    <row r="743">
      <c r="B743" s="68"/>
    </row>
    <row r="744">
      <c r="B744" s="68"/>
    </row>
    <row r="745">
      <c r="B745" s="68"/>
    </row>
    <row r="746">
      <c r="B746" s="68"/>
    </row>
    <row r="747">
      <c r="B747" s="68"/>
    </row>
    <row r="748">
      <c r="B748" s="68"/>
    </row>
    <row r="749">
      <c r="B749" s="68"/>
    </row>
    <row r="750">
      <c r="B750" s="68"/>
    </row>
    <row r="751">
      <c r="B751" s="68"/>
    </row>
    <row r="752">
      <c r="B752" s="68"/>
    </row>
    <row r="753">
      <c r="B753" s="68"/>
    </row>
    <row r="754">
      <c r="B754" s="68"/>
    </row>
    <row r="755">
      <c r="B755" s="68"/>
    </row>
    <row r="756">
      <c r="B756" s="68"/>
    </row>
    <row r="757">
      <c r="B757" s="68"/>
    </row>
    <row r="758">
      <c r="B758" s="68"/>
    </row>
    <row r="759">
      <c r="B759" s="68"/>
    </row>
    <row r="760">
      <c r="B760" s="68"/>
    </row>
    <row r="761">
      <c r="B761" s="68"/>
    </row>
    <row r="762">
      <c r="B762" s="68"/>
    </row>
    <row r="763">
      <c r="B763" s="68"/>
    </row>
    <row r="764">
      <c r="B764" s="68"/>
    </row>
    <row r="765">
      <c r="B765" s="68"/>
    </row>
    <row r="766">
      <c r="B766" s="68"/>
    </row>
    <row r="767">
      <c r="B767" s="68"/>
    </row>
    <row r="768">
      <c r="B768" s="68"/>
    </row>
    <row r="769">
      <c r="B769" s="68"/>
    </row>
    <row r="770">
      <c r="B770" s="68"/>
    </row>
    <row r="771">
      <c r="B771" s="68"/>
    </row>
    <row r="772">
      <c r="B772" s="68"/>
    </row>
    <row r="773">
      <c r="B773" s="68"/>
    </row>
    <row r="774">
      <c r="B774" s="68"/>
    </row>
    <row r="775">
      <c r="B775" s="68"/>
    </row>
    <row r="776">
      <c r="B776" s="68"/>
    </row>
    <row r="777">
      <c r="B777" s="68"/>
    </row>
    <row r="778">
      <c r="B778" s="68"/>
    </row>
    <row r="779">
      <c r="B779" s="68"/>
    </row>
    <row r="780">
      <c r="B780" s="68"/>
    </row>
    <row r="781">
      <c r="B781" s="68"/>
    </row>
    <row r="782">
      <c r="B782" s="68"/>
    </row>
    <row r="783">
      <c r="B783" s="68"/>
    </row>
    <row r="784">
      <c r="B784" s="68"/>
    </row>
    <row r="785">
      <c r="B785" s="68"/>
    </row>
    <row r="786">
      <c r="B786" s="68"/>
    </row>
    <row r="787">
      <c r="B787" s="68"/>
    </row>
    <row r="788">
      <c r="B788" s="68"/>
    </row>
    <row r="789">
      <c r="B789" s="68"/>
    </row>
    <row r="790">
      <c r="B790" s="68"/>
    </row>
    <row r="791">
      <c r="B791" s="68"/>
    </row>
    <row r="792">
      <c r="B792" s="68"/>
    </row>
    <row r="793">
      <c r="B793" s="68"/>
    </row>
    <row r="794">
      <c r="B794" s="68"/>
    </row>
    <row r="795">
      <c r="B795" s="68"/>
    </row>
    <row r="796">
      <c r="B796" s="68"/>
    </row>
    <row r="797">
      <c r="B797" s="68"/>
    </row>
    <row r="798">
      <c r="B798" s="68"/>
    </row>
    <row r="799">
      <c r="B799" s="68"/>
    </row>
    <row r="800">
      <c r="B800" s="68"/>
    </row>
    <row r="801">
      <c r="B801" s="68"/>
    </row>
    <row r="802">
      <c r="B802" s="68"/>
    </row>
    <row r="803">
      <c r="B803" s="68"/>
    </row>
    <row r="804">
      <c r="B804" s="68"/>
    </row>
    <row r="805">
      <c r="B805" s="68"/>
    </row>
    <row r="806">
      <c r="B806" s="68"/>
    </row>
    <row r="807">
      <c r="B807" s="68"/>
    </row>
    <row r="808">
      <c r="B808" s="68"/>
    </row>
    <row r="809">
      <c r="B809" s="68"/>
    </row>
    <row r="810">
      <c r="B810" s="68"/>
    </row>
    <row r="811">
      <c r="B811" s="68"/>
    </row>
    <row r="812">
      <c r="B812" s="68"/>
    </row>
    <row r="813">
      <c r="B813" s="68"/>
    </row>
    <row r="814">
      <c r="B814" s="68"/>
    </row>
    <row r="815">
      <c r="B815" s="68"/>
    </row>
    <row r="816">
      <c r="B816" s="68"/>
    </row>
    <row r="817">
      <c r="B817" s="68"/>
    </row>
    <row r="818">
      <c r="B818" s="68"/>
    </row>
    <row r="819">
      <c r="B819" s="68"/>
    </row>
    <row r="820">
      <c r="B820" s="68"/>
    </row>
    <row r="821">
      <c r="B821" s="68"/>
    </row>
    <row r="822">
      <c r="B822" s="68"/>
    </row>
    <row r="823">
      <c r="B823" s="68"/>
    </row>
    <row r="824">
      <c r="B824" s="68"/>
    </row>
    <row r="825">
      <c r="B825" s="68"/>
    </row>
    <row r="826">
      <c r="B826" s="68"/>
    </row>
    <row r="827">
      <c r="B827" s="68"/>
    </row>
    <row r="828">
      <c r="B828" s="68"/>
    </row>
    <row r="829">
      <c r="B829" s="68"/>
    </row>
    <row r="830">
      <c r="B830" s="68"/>
    </row>
    <row r="831">
      <c r="B831" s="68"/>
    </row>
    <row r="832">
      <c r="B832" s="68"/>
    </row>
    <row r="833">
      <c r="B833" s="68"/>
    </row>
    <row r="834">
      <c r="B834" s="68"/>
    </row>
    <row r="835">
      <c r="B835" s="68"/>
    </row>
    <row r="836">
      <c r="B836" s="68"/>
    </row>
    <row r="837">
      <c r="B837" s="68"/>
    </row>
    <row r="838">
      <c r="B838" s="68"/>
    </row>
    <row r="839">
      <c r="B839" s="68"/>
    </row>
    <row r="840">
      <c r="B840" s="68"/>
    </row>
    <row r="841">
      <c r="B841" s="68"/>
    </row>
    <row r="842">
      <c r="B842" s="68"/>
    </row>
    <row r="843">
      <c r="B843" s="68"/>
    </row>
    <row r="844">
      <c r="B844" s="68"/>
    </row>
    <row r="845">
      <c r="B845" s="68"/>
    </row>
    <row r="846">
      <c r="B846" s="68"/>
    </row>
    <row r="847">
      <c r="B847" s="68"/>
    </row>
    <row r="848">
      <c r="B848" s="68"/>
    </row>
    <row r="849">
      <c r="B849" s="68"/>
    </row>
    <row r="850">
      <c r="B850" s="68"/>
    </row>
    <row r="851">
      <c r="B851" s="68"/>
    </row>
    <row r="852">
      <c r="B852" s="68"/>
    </row>
    <row r="853">
      <c r="B853" s="68"/>
    </row>
    <row r="854">
      <c r="B854" s="68"/>
    </row>
    <row r="855">
      <c r="B855" s="68"/>
    </row>
    <row r="856">
      <c r="B856" s="68"/>
    </row>
    <row r="857">
      <c r="B857" s="68"/>
    </row>
    <row r="858">
      <c r="B858" s="68"/>
    </row>
    <row r="859">
      <c r="B859" s="68"/>
    </row>
    <row r="860">
      <c r="B860" s="68"/>
    </row>
    <row r="861">
      <c r="B861" s="68"/>
    </row>
    <row r="862">
      <c r="B862" s="68"/>
    </row>
    <row r="863">
      <c r="B863" s="68"/>
    </row>
    <row r="864">
      <c r="B864" s="68"/>
    </row>
    <row r="865">
      <c r="B865" s="68"/>
    </row>
    <row r="866">
      <c r="B866" s="68"/>
    </row>
    <row r="867">
      <c r="B867" s="68"/>
    </row>
    <row r="868">
      <c r="B868" s="68"/>
    </row>
    <row r="869">
      <c r="B869" s="68"/>
    </row>
    <row r="870">
      <c r="B870" s="68"/>
    </row>
    <row r="871">
      <c r="B871" s="68"/>
    </row>
    <row r="872">
      <c r="B872" s="68"/>
    </row>
    <row r="873">
      <c r="B873" s="68"/>
    </row>
    <row r="874">
      <c r="B874" s="68"/>
    </row>
    <row r="875">
      <c r="B875" s="68"/>
    </row>
    <row r="876">
      <c r="B876" s="68"/>
    </row>
    <row r="877">
      <c r="B877" s="68"/>
    </row>
    <row r="878">
      <c r="B878" s="68"/>
    </row>
    <row r="879">
      <c r="B879" s="68"/>
    </row>
    <row r="880">
      <c r="B880" s="68"/>
    </row>
    <row r="881">
      <c r="B881" s="68"/>
    </row>
    <row r="882">
      <c r="B882" s="68"/>
    </row>
    <row r="883">
      <c r="B883" s="68"/>
    </row>
    <row r="884">
      <c r="B884" s="68"/>
    </row>
    <row r="885">
      <c r="B885" s="68"/>
    </row>
    <row r="886">
      <c r="B886" s="68"/>
    </row>
    <row r="887">
      <c r="B887" s="68"/>
    </row>
    <row r="888">
      <c r="B888" s="68"/>
    </row>
    <row r="889">
      <c r="B889" s="68"/>
    </row>
    <row r="890">
      <c r="B890" s="68"/>
    </row>
    <row r="891">
      <c r="B891" s="68"/>
    </row>
    <row r="892">
      <c r="B892" s="68"/>
    </row>
    <row r="893">
      <c r="B893" s="68"/>
    </row>
    <row r="894">
      <c r="B894" s="68"/>
    </row>
    <row r="895">
      <c r="B895" s="68"/>
    </row>
    <row r="896">
      <c r="B896" s="68"/>
    </row>
    <row r="897">
      <c r="B897" s="68"/>
    </row>
    <row r="898">
      <c r="B898" s="68"/>
    </row>
    <row r="899">
      <c r="B899" s="68"/>
    </row>
    <row r="900">
      <c r="B900" s="68"/>
    </row>
    <row r="901">
      <c r="B901" s="68"/>
    </row>
    <row r="902">
      <c r="B902" s="68"/>
    </row>
    <row r="903">
      <c r="B903" s="68"/>
    </row>
    <row r="904">
      <c r="B904" s="68"/>
    </row>
    <row r="905">
      <c r="B905" s="68"/>
    </row>
    <row r="906">
      <c r="B906" s="68"/>
    </row>
    <row r="907">
      <c r="B907" s="68"/>
    </row>
    <row r="908">
      <c r="B908" s="68"/>
    </row>
    <row r="909">
      <c r="B909" s="68"/>
    </row>
    <row r="910">
      <c r="B910" s="68"/>
    </row>
    <row r="911">
      <c r="B911" s="68"/>
    </row>
    <row r="912">
      <c r="B912" s="68"/>
    </row>
    <row r="913">
      <c r="B913" s="68"/>
    </row>
    <row r="914">
      <c r="B914" s="68"/>
    </row>
    <row r="915">
      <c r="B915" s="68"/>
    </row>
    <row r="916">
      <c r="B916" s="68"/>
    </row>
    <row r="917">
      <c r="B917" s="68"/>
    </row>
    <row r="918">
      <c r="B918" s="68"/>
    </row>
    <row r="919">
      <c r="B919" s="68"/>
    </row>
    <row r="920">
      <c r="B920" s="68"/>
    </row>
    <row r="921">
      <c r="B921" s="68"/>
    </row>
    <row r="922">
      <c r="B922" s="68"/>
    </row>
    <row r="923">
      <c r="B923" s="68"/>
    </row>
    <row r="924">
      <c r="B924" s="68"/>
    </row>
    <row r="925">
      <c r="B925" s="68"/>
    </row>
    <row r="926">
      <c r="B926" s="68"/>
    </row>
    <row r="927">
      <c r="B927" s="68"/>
    </row>
    <row r="928">
      <c r="B928" s="68"/>
    </row>
    <row r="929">
      <c r="B929" s="68"/>
    </row>
    <row r="930">
      <c r="B930" s="68"/>
    </row>
    <row r="931">
      <c r="B931" s="68"/>
    </row>
    <row r="932">
      <c r="B932" s="68"/>
    </row>
    <row r="933">
      <c r="B933" s="68"/>
    </row>
    <row r="934">
      <c r="B934" s="68"/>
    </row>
    <row r="935">
      <c r="B935" s="68"/>
    </row>
    <row r="936">
      <c r="B936" s="68"/>
    </row>
    <row r="937">
      <c r="B937" s="68"/>
    </row>
    <row r="938">
      <c r="B938" s="68"/>
    </row>
    <row r="939">
      <c r="B939" s="68"/>
    </row>
    <row r="940">
      <c r="B940" s="68"/>
    </row>
    <row r="941">
      <c r="B941" s="68"/>
    </row>
    <row r="942">
      <c r="B942" s="68"/>
    </row>
    <row r="943">
      <c r="B943" s="68"/>
    </row>
    <row r="944">
      <c r="B944" s="68"/>
    </row>
    <row r="945">
      <c r="B945" s="68"/>
    </row>
    <row r="946">
      <c r="B946" s="68"/>
    </row>
    <row r="947">
      <c r="B947" s="68"/>
    </row>
    <row r="948">
      <c r="B948" s="68"/>
    </row>
    <row r="949">
      <c r="B949" s="68"/>
    </row>
    <row r="950">
      <c r="B950" s="68"/>
    </row>
    <row r="951">
      <c r="B951" s="68"/>
    </row>
    <row r="952">
      <c r="B952" s="68"/>
    </row>
    <row r="953">
      <c r="B953" s="68"/>
    </row>
    <row r="954">
      <c r="B954" s="68"/>
    </row>
    <row r="955">
      <c r="B955" s="68"/>
    </row>
    <row r="956">
      <c r="B956" s="68"/>
    </row>
    <row r="957">
      <c r="B957" s="68"/>
    </row>
    <row r="958">
      <c r="B958" s="68"/>
    </row>
    <row r="959">
      <c r="B959" s="68"/>
    </row>
    <row r="960">
      <c r="B960" s="68"/>
    </row>
    <row r="961">
      <c r="B961" s="68"/>
    </row>
    <row r="962">
      <c r="B962" s="68"/>
    </row>
    <row r="963">
      <c r="B963" s="68"/>
    </row>
    <row r="964">
      <c r="B964" s="68"/>
    </row>
    <row r="965">
      <c r="B965" s="68"/>
    </row>
    <row r="966">
      <c r="B966" s="68"/>
    </row>
    <row r="967">
      <c r="B967" s="68"/>
    </row>
    <row r="968">
      <c r="B968" s="68"/>
    </row>
    <row r="969">
      <c r="B969" s="68"/>
    </row>
    <row r="970">
      <c r="B970" s="68"/>
    </row>
    <row r="971">
      <c r="B971" s="68"/>
    </row>
    <row r="972">
      <c r="B972" s="68"/>
    </row>
    <row r="973">
      <c r="B973" s="68"/>
    </row>
    <row r="974">
      <c r="B974" s="68"/>
    </row>
    <row r="975">
      <c r="B975" s="68"/>
    </row>
    <row r="976">
      <c r="B976" s="68"/>
    </row>
    <row r="977">
      <c r="B977" s="68"/>
    </row>
    <row r="978">
      <c r="B978" s="68"/>
    </row>
    <row r="979">
      <c r="B979" s="68"/>
    </row>
    <row r="980">
      <c r="B980" s="68"/>
    </row>
    <row r="981">
      <c r="B981" s="68"/>
    </row>
    <row r="982">
      <c r="B982" s="68"/>
    </row>
    <row r="983">
      <c r="B983" s="68"/>
    </row>
    <row r="984">
      <c r="B984" s="68"/>
    </row>
    <row r="985">
      <c r="B985" s="68"/>
    </row>
    <row r="986">
      <c r="B986" s="68"/>
    </row>
    <row r="987">
      <c r="B987" s="68"/>
    </row>
    <row r="988">
      <c r="B988" s="68"/>
    </row>
    <row r="989">
      <c r="B989" s="68"/>
    </row>
    <row r="990">
      <c r="B990" s="68"/>
    </row>
    <row r="991">
      <c r="B991" s="68"/>
    </row>
    <row r="992">
      <c r="B992" s="68"/>
    </row>
    <row r="993">
      <c r="B993" s="68"/>
    </row>
    <row r="994">
      <c r="B994" s="68"/>
    </row>
    <row r="995">
      <c r="B995" s="68"/>
    </row>
    <row r="996">
      <c r="B996" s="68"/>
    </row>
    <row r="997">
      <c r="B997" s="68"/>
    </row>
    <row r="998">
      <c r="B998" s="68"/>
    </row>
    <row r="999">
      <c r="B999" s="68"/>
    </row>
    <row r="1000">
      <c r="B1000" s="68"/>
    </row>
  </sheetData>
  <mergeCells count="6">
    <mergeCell ref="A1:P1"/>
    <mergeCell ref="A2:P2"/>
    <mergeCell ref="A3:A4"/>
    <mergeCell ref="B3:B4"/>
    <mergeCell ref="C3:C4"/>
    <mergeCell ref="D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4.75"/>
    <col customWidth="1" min="4" max="4" width="9.63"/>
    <col customWidth="1" min="5" max="5" width="9.88"/>
    <col customWidth="1" min="6" max="6" width="9.5"/>
    <col customWidth="1" min="7" max="7" width="9.88"/>
    <col customWidth="1" min="8" max="8" width="10.13"/>
    <col customWidth="1" min="9" max="11" width="8.75"/>
    <col customWidth="1" min="12" max="12" width="10.5"/>
    <col customWidth="1" min="13" max="13" width="8.75"/>
    <col customWidth="1" min="14" max="15" width="10.13"/>
    <col customWidth="1" min="16" max="16" width="8.75"/>
    <col customWidth="1" min="17" max="17" width="13.25"/>
    <col customWidth="1" min="18" max="18" width="8.75"/>
    <col customWidth="1" min="19" max="37" width="8.0"/>
  </cols>
  <sheetData>
    <row r="1">
      <c r="A1" s="70" t="s">
        <v>70</v>
      </c>
      <c r="Q1" s="71"/>
      <c r="R1" s="72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71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20.25" customHeight="1">
      <c r="A5" s="74">
        <v>1.0</v>
      </c>
      <c r="B5" s="75" t="s">
        <v>71</v>
      </c>
      <c r="C5" s="76" t="s">
        <v>72</v>
      </c>
      <c r="D5" s="55" t="s">
        <v>73</v>
      </c>
      <c r="E5" s="77" t="s">
        <v>74</v>
      </c>
      <c r="F5" s="55">
        <v>1.64</v>
      </c>
      <c r="G5" s="53"/>
      <c r="H5" s="66"/>
      <c r="I5" s="66"/>
      <c r="J5" s="58"/>
      <c r="K5" s="58"/>
      <c r="L5" s="58"/>
      <c r="M5" s="58"/>
      <c r="N5" s="58"/>
      <c r="O5" s="78"/>
      <c r="P5" s="79">
        <f t="shared" ref="P5:P11" si="1">SUM(D5:O5)/12</f>
        <v>0.1366666667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>
      <c r="A6" s="80">
        <v>2.0</v>
      </c>
      <c r="B6" s="81" t="s">
        <v>75</v>
      </c>
      <c r="C6" s="80" t="s">
        <v>76</v>
      </c>
      <c r="D6" s="17">
        <v>0.0</v>
      </c>
      <c r="E6" s="17">
        <v>0.0</v>
      </c>
      <c r="F6" s="17">
        <v>0.0</v>
      </c>
      <c r="G6" s="82"/>
      <c r="H6" s="83"/>
      <c r="I6" s="83"/>
      <c r="J6" s="10"/>
      <c r="K6" s="10"/>
      <c r="L6" s="10"/>
      <c r="M6" s="10"/>
      <c r="N6" s="10"/>
      <c r="O6" s="84"/>
      <c r="P6" s="79">
        <f t="shared" si="1"/>
        <v>0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80">
        <v>3.0</v>
      </c>
      <c r="B7" s="81" t="s">
        <v>77</v>
      </c>
      <c r="C7" s="80" t="s">
        <v>78</v>
      </c>
      <c r="D7" s="17">
        <v>0.0</v>
      </c>
      <c r="E7" s="17">
        <v>0.0</v>
      </c>
      <c r="F7" s="17">
        <v>0.0</v>
      </c>
      <c r="G7" s="82"/>
      <c r="H7" s="83"/>
      <c r="I7" s="83"/>
      <c r="J7" s="10"/>
      <c r="K7" s="10"/>
      <c r="L7" s="10"/>
      <c r="M7" s="10"/>
      <c r="N7" s="10"/>
      <c r="O7" s="84"/>
      <c r="P7" s="79">
        <f t="shared" si="1"/>
        <v>0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80">
        <v>4.0</v>
      </c>
      <c r="B8" s="81" t="s">
        <v>79</v>
      </c>
      <c r="C8" s="80" t="s">
        <v>78</v>
      </c>
      <c r="D8" s="17">
        <v>0.0</v>
      </c>
      <c r="E8" s="17">
        <v>0.0</v>
      </c>
      <c r="F8" s="17">
        <v>0.0</v>
      </c>
      <c r="G8" s="82"/>
      <c r="H8" s="83"/>
      <c r="I8" s="83"/>
      <c r="J8" s="10"/>
      <c r="K8" s="10"/>
      <c r="L8" s="10"/>
      <c r="M8" s="10"/>
      <c r="N8" s="10"/>
      <c r="O8" s="84"/>
      <c r="P8" s="79">
        <f t="shared" si="1"/>
        <v>0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ht="34.5" customHeight="1">
      <c r="A9" s="80">
        <v>5.0</v>
      </c>
      <c r="B9" s="81" t="s">
        <v>80</v>
      </c>
      <c r="C9" s="80" t="s">
        <v>78</v>
      </c>
      <c r="D9" s="17">
        <v>0.0</v>
      </c>
      <c r="E9" s="17">
        <v>0.0</v>
      </c>
      <c r="F9" s="17">
        <v>0.0</v>
      </c>
      <c r="G9" s="82"/>
      <c r="H9" s="83"/>
      <c r="I9" s="83"/>
      <c r="J9" s="10"/>
      <c r="K9" s="10"/>
      <c r="L9" s="10"/>
      <c r="M9" s="10"/>
      <c r="N9" s="10"/>
      <c r="O9" s="84"/>
      <c r="P9" s="79">
        <f t="shared" si="1"/>
        <v>0</v>
      </c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 ht="55.5" customHeight="1">
      <c r="A10" s="80">
        <v>6.0</v>
      </c>
      <c r="B10" s="81" t="s">
        <v>81</v>
      </c>
      <c r="C10" s="80" t="s">
        <v>78</v>
      </c>
      <c r="D10" s="17">
        <v>0.0</v>
      </c>
      <c r="E10" s="17">
        <v>0.0</v>
      </c>
      <c r="F10" s="17">
        <v>0.0</v>
      </c>
      <c r="G10" s="82"/>
      <c r="H10" s="83"/>
      <c r="I10" s="83"/>
      <c r="J10" s="10"/>
      <c r="K10" s="10"/>
      <c r="L10" s="10"/>
      <c r="M10" s="10"/>
      <c r="N10" s="10"/>
      <c r="O10" s="84"/>
      <c r="P10" s="79">
        <f t="shared" si="1"/>
        <v>0</v>
      </c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 ht="61.5" customHeight="1">
      <c r="A11" s="80">
        <v>7.0</v>
      </c>
      <c r="B11" s="81" t="s">
        <v>82</v>
      </c>
      <c r="C11" s="80" t="s">
        <v>83</v>
      </c>
      <c r="D11" s="17">
        <v>0.0</v>
      </c>
      <c r="E11" s="17">
        <v>0.0</v>
      </c>
      <c r="F11" s="17">
        <v>0.0</v>
      </c>
      <c r="G11" s="82"/>
      <c r="H11" s="83"/>
      <c r="I11" s="83"/>
      <c r="J11" s="10"/>
      <c r="K11" s="10"/>
      <c r="L11" s="10"/>
      <c r="M11" s="10"/>
      <c r="N11" s="10"/>
      <c r="O11" s="84"/>
      <c r="P11" s="79">
        <f t="shared" si="1"/>
        <v>0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23" width="13.0"/>
    <col customWidth="1" min="24" max="25" width="8.75"/>
    <col customWidth="1" min="26" max="43" width="8.0"/>
  </cols>
  <sheetData>
    <row r="1">
      <c r="A1" s="70" t="s">
        <v>84</v>
      </c>
      <c r="Q1" s="70"/>
      <c r="R1" s="70"/>
      <c r="S1" s="70"/>
      <c r="T1" s="70"/>
      <c r="U1" s="70"/>
      <c r="V1" s="70"/>
      <c r="W1" s="70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70"/>
      <c r="R2" s="70"/>
      <c r="S2" s="70"/>
      <c r="T2" s="70"/>
      <c r="U2" s="70"/>
      <c r="V2" s="70"/>
      <c r="W2" s="70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</row>
    <row r="3" ht="20.2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85"/>
      <c r="R3" s="86"/>
      <c r="S3" s="86"/>
      <c r="T3" s="86"/>
      <c r="U3" s="86"/>
      <c r="V3" s="86"/>
      <c r="W3" s="86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85"/>
      <c r="R4" s="86"/>
      <c r="S4" s="86"/>
      <c r="T4" s="86"/>
      <c r="U4" s="86"/>
      <c r="V4" s="86"/>
      <c r="W4" s="86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</row>
    <row r="5" ht="38.25" customHeight="1">
      <c r="A5" s="80" t="s">
        <v>85</v>
      </c>
      <c r="B5" s="87" t="s">
        <v>86</v>
      </c>
      <c r="C5" s="80" t="s">
        <v>87</v>
      </c>
      <c r="D5" s="88" t="s">
        <v>88</v>
      </c>
      <c r="E5" s="88" t="s">
        <v>88</v>
      </c>
      <c r="F5" s="89">
        <v>0.0</v>
      </c>
      <c r="G5" s="90"/>
      <c r="H5" s="90"/>
      <c r="I5" s="90"/>
      <c r="J5" s="90"/>
      <c r="K5" s="91"/>
      <c r="L5" s="91"/>
      <c r="M5" s="91"/>
      <c r="N5" s="90"/>
      <c r="O5" s="92"/>
      <c r="P5" s="14">
        <f t="shared" ref="P5:P10" si="1">SUM(D5:O5)/12</f>
        <v>0</v>
      </c>
      <c r="Q5" s="85"/>
      <c r="R5" s="93"/>
      <c r="S5" s="93"/>
      <c r="T5" s="93"/>
      <c r="U5" s="93"/>
      <c r="V5" s="93"/>
      <c r="W5" s="9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</row>
    <row r="6" ht="35.25" customHeight="1">
      <c r="A6" s="80" t="s">
        <v>89</v>
      </c>
      <c r="B6" s="87" t="s">
        <v>90</v>
      </c>
      <c r="C6" s="80" t="s">
        <v>91</v>
      </c>
      <c r="D6" s="88" t="s">
        <v>88</v>
      </c>
      <c r="E6" s="88" t="s">
        <v>88</v>
      </c>
      <c r="F6" s="94" t="s">
        <v>88</v>
      </c>
      <c r="G6" s="90"/>
      <c r="H6" s="90"/>
      <c r="I6" s="90"/>
      <c r="J6" s="90"/>
      <c r="K6" s="90"/>
      <c r="L6" s="90"/>
      <c r="M6" s="90"/>
      <c r="N6" s="90"/>
      <c r="O6" s="92"/>
      <c r="P6" s="14">
        <f t="shared" si="1"/>
        <v>0</v>
      </c>
      <c r="Q6" s="85"/>
      <c r="R6" s="95"/>
      <c r="S6" s="95"/>
      <c r="T6" s="95"/>
      <c r="U6" s="95"/>
      <c r="V6" s="95"/>
      <c r="W6" s="95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</row>
    <row r="7" ht="54.0" customHeight="1">
      <c r="A7" s="80" t="s">
        <v>92</v>
      </c>
      <c r="B7" s="87" t="s">
        <v>93</v>
      </c>
      <c r="C7" s="96" t="s">
        <v>94</v>
      </c>
      <c r="D7" s="88" t="s">
        <v>88</v>
      </c>
      <c r="E7" s="88" t="s">
        <v>88</v>
      </c>
      <c r="F7" s="94" t="s">
        <v>88</v>
      </c>
      <c r="G7" s="90"/>
      <c r="H7" s="90"/>
      <c r="I7" s="90"/>
      <c r="J7" s="90"/>
      <c r="K7" s="90"/>
      <c r="L7" s="90"/>
      <c r="M7" s="90"/>
      <c r="N7" s="90"/>
      <c r="O7" s="92"/>
      <c r="P7" s="14">
        <f t="shared" si="1"/>
        <v>0</v>
      </c>
      <c r="Q7" s="85"/>
      <c r="R7" s="95"/>
      <c r="S7" s="95"/>
      <c r="T7" s="95"/>
      <c r="U7" s="95"/>
      <c r="V7" s="95"/>
      <c r="W7" s="95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</row>
    <row r="8" ht="30.75" customHeight="1">
      <c r="A8" s="80">
        <v>2.0</v>
      </c>
      <c r="B8" s="87" t="s">
        <v>95</v>
      </c>
      <c r="C8" s="80">
        <v>100.0</v>
      </c>
      <c r="D8" s="94">
        <v>100.0</v>
      </c>
      <c r="E8" s="94">
        <v>100.0</v>
      </c>
      <c r="F8" s="94">
        <v>100.0</v>
      </c>
      <c r="G8" s="90"/>
      <c r="H8" s="90"/>
      <c r="I8" s="90"/>
      <c r="J8" s="90"/>
      <c r="K8" s="90"/>
      <c r="L8" s="90"/>
      <c r="M8" s="90"/>
      <c r="N8" s="90"/>
      <c r="O8" s="90"/>
      <c r="P8" s="14">
        <f t="shared" si="1"/>
        <v>25</v>
      </c>
      <c r="Q8" s="85"/>
      <c r="R8" s="97"/>
      <c r="S8" s="97"/>
      <c r="T8" s="97"/>
      <c r="U8" s="97"/>
      <c r="V8" s="97"/>
      <c r="W8" s="97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</row>
    <row r="9" ht="45.0" customHeight="1">
      <c r="A9" s="80">
        <v>3.0</v>
      </c>
      <c r="B9" s="87" t="s">
        <v>96</v>
      </c>
      <c r="C9" s="80" t="s">
        <v>97</v>
      </c>
      <c r="D9" s="98">
        <v>0.3214</v>
      </c>
      <c r="E9" s="99">
        <v>0.2608</v>
      </c>
      <c r="F9" s="100">
        <v>0.3181</v>
      </c>
      <c r="G9" s="90"/>
      <c r="H9" s="90"/>
      <c r="I9" s="90"/>
      <c r="J9" s="90"/>
      <c r="K9" s="90"/>
      <c r="L9" s="90"/>
      <c r="M9" s="90"/>
      <c r="N9" s="90"/>
      <c r="O9" s="90"/>
      <c r="P9" s="14">
        <f t="shared" si="1"/>
        <v>0.075025</v>
      </c>
      <c r="Q9" s="85"/>
      <c r="R9" s="95"/>
      <c r="S9" s="95"/>
      <c r="T9" s="95"/>
      <c r="U9" s="95"/>
      <c r="V9" s="95"/>
      <c r="W9" s="95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</row>
    <row r="10" ht="35.25" customHeight="1">
      <c r="A10" s="80">
        <v>4.0</v>
      </c>
      <c r="B10" s="87" t="s">
        <v>98</v>
      </c>
      <c r="C10" s="80">
        <v>100.0</v>
      </c>
      <c r="D10" s="94">
        <v>100.0</v>
      </c>
      <c r="E10" s="94">
        <v>100.0</v>
      </c>
      <c r="F10" s="94">
        <v>100.0</v>
      </c>
      <c r="G10" s="90"/>
      <c r="H10" s="90"/>
      <c r="I10" s="90"/>
      <c r="J10" s="90"/>
      <c r="K10" s="90"/>
      <c r="L10" s="90"/>
      <c r="M10" s="90"/>
      <c r="N10" s="90"/>
      <c r="O10" s="67"/>
      <c r="P10" s="14">
        <f t="shared" si="1"/>
        <v>25</v>
      </c>
      <c r="Q10" s="85"/>
      <c r="R10" s="97"/>
      <c r="S10" s="97"/>
      <c r="T10" s="97"/>
      <c r="U10" s="97"/>
      <c r="V10" s="97"/>
      <c r="W10" s="97"/>
      <c r="X10" s="73"/>
      <c r="Y10" s="73" t="s">
        <v>99</v>
      </c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</row>
    <row r="11" ht="32.25" customHeight="1">
      <c r="A11" s="101">
        <v>5.0</v>
      </c>
      <c r="B11" s="102" t="s">
        <v>100</v>
      </c>
      <c r="C11" s="101">
        <v>100.0</v>
      </c>
      <c r="D11" s="88">
        <v>100.0</v>
      </c>
      <c r="E11" s="103">
        <v>100.0</v>
      </c>
      <c r="F11" s="104">
        <v>100.0</v>
      </c>
      <c r="G11" s="91"/>
      <c r="H11" s="105"/>
      <c r="I11" s="105"/>
      <c r="J11" s="67"/>
      <c r="K11" s="67"/>
      <c r="L11" s="67"/>
      <c r="M11" s="90"/>
      <c r="N11" s="67"/>
      <c r="O11" s="67"/>
      <c r="P11" s="67">
        <v>100.0</v>
      </c>
      <c r="Q11" s="85"/>
      <c r="R11" s="106"/>
      <c r="S11" s="106"/>
      <c r="T11" s="106"/>
      <c r="U11" s="106"/>
      <c r="V11" s="106"/>
      <c r="W11" s="106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</row>
    <row r="12" ht="33.0" customHeight="1">
      <c r="A12" s="80">
        <v>6.0</v>
      </c>
      <c r="B12" s="87" t="s">
        <v>101</v>
      </c>
      <c r="C12" s="101" t="s">
        <v>78</v>
      </c>
      <c r="D12" s="100">
        <v>0.7647</v>
      </c>
      <c r="E12" s="107">
        <v>0.7391</v>
      </c>
      <c r="F12" s="108">
        <v>0.8</v>
      </c>
      <c r="G12" s="91"/>
      <c r="H12" s="105"/>
      <c r="I12" s="105"/>
      <c r="J12" s="109"/>
      <c r="K12" s="109"/>
      <c r="L12" s="109"/>
      <c r="M12" s="109"/>
      <c r="N12" s="109"/>
      <c r="O12" s="109"/>
      <c r="P12" s="14">
        <f t="shared" ref="P12:P15" si="2">SUM(D12:O12)/12</f>
        <v>0.1919833333</v>
      </c>
      <c r="Q12" s="85"/>
      <c r="R12" s="110"/>
      <c r="S12" s="110"/>
      <c r="T12" s="110"/>
      <c r="U12" s="110"/>
      <c r="V12" s="110"/>
      <c r="W12" s="110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</row>
    <row r="13" ht="17.25" customHeight="1">
      <c r="A13" s="101" t="s">
        <v>102</v>
      </c>
      <c r="B13" s="102" t="s">
        <v>103</v>
      </c>
      <c r="C13" s="101">
        <v>100.0</v>
      </c>
      <c r="D13" s="88">
        <v>100.0</v>
      </c>
      <c r="E13" s="88" t="s">
        <v>88</v>
      </c>
      <c r="F13" s="94">
        <v>100.0</v>
      </c>
      <c r="G13" s="90"/>
      <c r="H13" s="90"/>
      <c r="I13" s="90"/>
      <c r="J13" s="90"/>
      <c r="K13" s="90"/>
      <c r="L13" s="90"/>
      <c r="M13" s="90"/>
      <c r="N13" s="90"/>
      <c r="O13" s="67"/>
      <c r="P13" s="14">
        <f t="shared" si="2"/>
        <v>16.66666667</v>
      </c>
      <c r="Q13" s="85"/>
      <c r="R13" s="106"/>
      <c r="S13" s="106"/>
      <c r="T13" s="106"/>
      <c r="U13" s="106"/>
      <c r="V13" s="106"/>
      <c r="W13" s="106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</row>
    <row r="14" ht="20.25" customHeight="1">
      <c r="A14" s="80" t="s">
        <v>104</v>
      </c>
      <c r="B14" s="87" t="s">
        <v>105</v>
      </c>
      <c r="C14" s="80">
        <v>100.0</v>
      </c>
      <c r="D14" s="88">
        <v>100.0</v>
      </c>
      <c r="E14" s="88" t="s">
        <v>88</v>
      </c>
      <c r="F14" s="94">
        <v>100.0</v>
      </c>
      <c r="G14" s="90"/>
      <c r="H14" s="90"/>
      <c r="I14" s="90"/>
      <c r="J14" s="90"/>
      <c r="K14" s="90"/>
      <c r="L14" s="90"/>
      <c r="M14" s="90"/>
      <c r="N14" s="90"/>
      <c r="O14" s="67"/>
      <c r="P14" s="14">
        <f t="shared" si="2"/>
        <v>16.66666667</v>
      </c>
      <c r="Q14" s="85"/>
      <c r="R14" s="97"/>
      <c r="S14" s="97"/>
      <c r="T14" s="97"/>
      <c r="U14" s="97"/>
      <c r="V14" s="97"/>
      <c r="W14" s="97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</row>
    <row r="15" ht="21.75" customHeight="1">
      <c r="A15" s="111">
        <v>8.0</v>
      </c>
      <c r="B15" s="112" t="s">
        <v>106</v>
      </c>
      <c r="C15" s="111" t="s">
        <v>107</v>
      </c>
      <c r="D15" s="25">
        <v>100.0</v>
      </c>
      <c r="E15" s="25">
        <v>100.0</v>
      </c>
      <c r="F15" s="25">
        <v>100.0</v>
      </c>
      <c r="G15" s="26"/>
      <c r="H15" s="27"/>
      <c r="I15" s="27"/>
      <c r="J15" s="23"/>
      <c r="K15" s="23"/>
      <c r="L15" s="23"/>
      <c r="M15" s="26"/>
      <c r="N15" s="23"/>
      <c r="O15" s="23"/>
      <c r="P15" s="14">
        <f t="shared" si="2"/>
        <v>25</v>
      </c>
      <c r="Q15" s="113"/>
      <c r="R15" s="114"/>
      <c r="S15" s="114"/>
      <c r="T15" s="114"/>
      <c r="U15" s="114"/>
      <c r="V15" s="114"/>
      <c r="W15" s="114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</row>
    <row r="49" ht="30.0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23" width="13.75"/>
    <col customWidth="1" min="24" max="43" width="8.0"/>
  </cols>
  <sheetData>
    <row r="1">
      <c r="A1" s="116" t="s">
        <v>108</v>
      </c>
      <c r="Q1" s="116"/>
      <c r="R1" s="116"/>
      <c r="S1" s="116"/>
      <c r="T1" s="116"/>
      <c r="U1" s="116"/>
      <c r="V1" s="116"/>
      <c r="W1" s="116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116"/>
      <c r="S2" s="116"/>
      <c r="T2" s="116"/>
      <c r="U2" s="116"/>
      <c r="V2" s="116"/>
      <c r="W2" s="116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95"/>
      <c r="S3" s="95"/>
      <c r="T3" s="95"/>
      <c r="U3" s="95"/>
      <c r="V3" s="95"/>
      <c r="W3" s="95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95"/>
      <c r="S4" s="95"/>
      <c r="T4" s="95"/>
      <c r="U4" s="95"/>
      <c r="V4" s="95"/>
      <c r="W4" s="95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</row>
    <row r="5" ht="45.75" customHeight="1">
      <c r="A5" s="80">
        <v>1.0</v>
      </c>
      <c r="B5" s="11" t="s">
        <v>109</v>
      </c>
      <c r="C5" s="80" t="s">
        <v>110</v>
      </c>
      <c r="D5" s="117">
        <v>0.0</v>
      </c>
      <c r="E5" s="118">
        <v>0.0</v>
      </c>
      <c r="F5" s="118">
        <v>0.0</v>
      </c>
      <c r="G5" s="67"/>
      <c r="H5" s="119"/>
      <c r="I5" s="119"/>
      <c r="J5" s="119"/>
      <c r="K5" s="119"/>
      <c r="L5" s="119"/>
      <c r="M5" s="119"/>
      <c r="N5" s="119"/>
      <c r="O5" s="120"/>
      <c r="P5" s="121">
        <f t="shared" ref="P5:P6" si="1">SUM(D5:N5)/12</f>
        <v>0</v>
      </c>
      <c r="R5" s="95"/>
      <c r="S5" s="95"/>
      <c r="T5" s="95"/>
      <c r="U5" s="95"/>
      <c r="V5" s="95"/>
      <c r="W5" s="95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</row>
    <row r="6" ht="32.25" customHeight="1">
      <c r="A6" s="80">
        <v>2.0</v>
      </c>
      <c r="B6" s="11" t="s">
        <v>111</v>
      </c>
      <c r="C6" s="80">
        <v>100.0</v>
      </c>
      <c r="D6" s="122">
        <v>0.71</v>
      </c>
      <c r="E6" s="123">
        <v>0.72</v>
      </c>
      <c r="F6" s="123">
        <v>0.71</v>
      </c>
      <c r="G6" s="67"/>
      <c r="H6" s="119"/>
      <c r="I6" s="119"/>
      <c r="J6" s="124"/>
      <c r="K6" s="124"/>
      <c r="L6" s="124"/>
      <c r="M6" s="124"/>
      <c r="N6" s="124"/>
      <c r="O6" s="125"/>
      <c r="P6" s="121">
        <f t="shared" si="1"/>
        <v>0.1783333333</v>
      </c>
      <c r="R6" s="106"/>
      <c r="S6" s="106"/>
      <c r="T6" s="106"/>
      <c r="U6" s="106"/>
      <c r="V6" s="106"/>
      <c r="W6" s="106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</row>
    <row r="7">
      <c r="A7" s="73"/>
      <c r="B7" s="126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</row>
    <row r="20" ht="15.7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</row>
    <row r="30" ht="30.0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38"/>
    <col customWidth="1" min="18" max="37" width="8.0"/>
  </cols>
  <sheetData>
    <row r="1">
      <c r="A1" s="70" t="s">
        <v>112</v>
      </c>
      <c r="Q1" s="70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127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127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46.5" customHeight="1">
      <c r="A5" s="128">
        <v>1.0</v>
      </c>
      <c r="B5" s="11" t="s">
        <v>113</v>
      </c>
      <c r="C5" s="129" t="s">
        <v>114</v>
      </c>
      <c r="D5" s="130" t="s">
        <v>115</v>
      </c>
      <c r="E5" s="130" t="s">
        <v>116</v>
      </c>
      <c r="F5" s="131" t="s">
        <v>117</v>
      </c>
      <c r="G5" s="101"/>
      <c r="H5" s="101"/>
      <c r="I5" s="101"/>
      <c r="J5" s="132"/>
      <c r="K5" s="96"/>
      <c r="L5" s="96"/>
      <c r="M5" s="96"/>
      <c r="N5" s="132"/>
      <c r="O5" s="133"/>
      <c r="P5" s="84">
        <f>SUM(D5:N5)/12</f>
        <v>0</v>
      </c>
      <c r="Q5" s="127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5.5" customHeight="1">
      <c r="A6" s="80">
        <v>2.0</v>
      </c>
      <c r="B6" s="81" t="s">
        <v>118</v>
      </c>
      <c r="C6" s="134">
        <v>100.0</v>
      </c>
      <c r="D6" s="135">
        <v>1.0</v>
      </c>
      <c r="E6" s="135">
        <v>1.0</v>
      </c>
      <c r="F6" s="135">
        <v>1.0</v>
      </c>
      <c r="G6" s="101"/>
      <c r="H6" s="101"/>
      <c r="I6" s="101"/>
      <c r="J6" s="67"/>
      <c r="K6" s="67"/>
      <c r="L6" s="67"/>
      <c r="M6" s="67"/>
      <c r="N6" s="67"/>
      <c r="O6" s="91"/>
      <c r="P6" s="84">
        <f t="shared" ref="P6:P8" si="1">SUM(D6:O6)/12</f>
        <v>0.25</v>
      </c>
      <c r="Q6" s="127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25.5" customHeight="1">
      <c r="A7" s="80">
        <v>3.0</v>
      </c>
      <c r="B7" s="81" t="s">
        <v>119</v>
      </c>
      <c r="C7" s="136" t="s">
        <v>120</v>
      </c>
      <c r="D7" s="103">
        <v>0.0</v>
      </c>
      <c r="E7" s="103">
        <v>0.0</v>
      </c>
      <c r="F7" s="103">
        <v>0.0</v>
      </c>
      <c r="G7" s="101"/>
      <c r="H7" s="101"/>
      <c r="I7" s="101"/>
      <c r="J7" s="67"/>
      <c r="K7" s="67"/>
      <c r="L7" s="67"/>
      <c r="M7" s="67"/>
      <c r="N7" s="67"/>
      <c r="O7" s="137"/>
      <c r="P7" s="84">
        <f t="shared" si="1"/>
        <v>0</v>
      </c>
      <c r="Q7" s="127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ht="21.0" customHeight="1">
      <c r="A8" s="111">
        <v>4.0</v>
      </c>
      <c r="B8" s="138" t="s">
        <v>27</v>
      </c>
      <c r="C8" s="139" t="s">
        <v>121</v>
      </c>
      <c r="D8" s="140">
        <v>98.22</v>
      </c>
      <c r="E8" s="140">
        <v>100.0</v>
      </c>
      <c r="F8" s="140">
        <v>96.92</v>
      </c>
      <c r="G8" s="141"/>
      <c r="H8" s="142"/>
      <c r="I8" s="142"/>
      <c r="J8" s="143"/>
      <c r="K8" s="143"/>
      <c r="L8" s="143"/>
      <c r="M8" s="141"/>
      <c r="N8" s="143"/>
      <c r="O8" s="144"/>
      <c r="P8" s="84">
        <f t="shared" si="1"/>
        <v>24.595</v>
      </c>
      <c r="Q8" s="14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</row>
    <row r="9">
      <c r="A9" s="73"/>
      <c r="B9" s="73"/>
      <c r="C9" s="73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7.0"/>
    <col customWidth="1" min="18" max="21" width="9.13"/>
    <col customWidth="1" min="22" max="36" width="8.0"/>
  </cols>
  <sheetData>
    <row r="1">
      <c r="A1" s="116" t="s">
        <v>122</v>
      </c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</row>
    <row r="5" ht="31.5" customHeight="1">
      <c r="A5" s="128">
        <v>1.0</v>
      </c>
      <c r="B5" s="11" t="s">
        <v>123</v>
      </c>
      <c r="C5" s="128" t="s">
        <v>124</v>
      </c>
      <c r="D5" s="147">
        <v>69.01</v>
      </c>
      <c r="E5" s="147" t="s">
        <v>125</v>
      </c>
      <c r="F5" s="147">
        <v>54.31</v>
      </c>
      <c r="G5" s="80"/>
      <c r="H5" s="80"/>
      <c r="I5" s="80"/>
      <c r="J5" s="128"/>
      <c r="K5" s="128"/>
      <c r="L5" s="128"/>
      <c r="M5" s="128"/>
      <c r="N5" s="128"/>
      <c r="O5" s="148"/>
      <c r="P5" s="149">
        <f t="shared" ref="P5:P8" si="1">SUM(D5:O5)/12</f>
        <v>10.27666667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</row>
    <row r="6" ht="25.5" customHeight="1">
      <c r="A6" s="101">
        <v>2.0</v>
      </c>
      <c r="B6" s="81" t="s">
        <v>126</v>
      </c>
      <c r="C6" s="101">
        <v>100.0</v>
      </c>
      <c r="D6" s="117">
        <v>100.0</v>
      </c>
      <c r="E6" s="117">
        <v>100.0</v>
      </c>
      <c r="F6" s="117">
        <v>100.0</v>
      </c>
      <c r="G6" s="80"/>
      <c r="H6" s="80"/>
      <c r="I6" s="80"/>
      <c r="J6" s="80"/>
      <c r="K6" s="80"/>
      <c r="L6" s="80"/>
      <c r="M6" s="80"/>
      <c r="N6" s="80"/>
      <c r="O6" s="148"/>
      <c r="P6" s="149">
        <f t="shared" si="1"/>
        <v>25</v>
      </c>
      <c r="R6" s="73"/>
      <c r="S6" s="73"/>
      <c r="T6" s="73"/>
      <c r="U6" s="150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</row>
    <row r="7" ht="36.0" customHeight="1">
      <c r="A7" s="101">
        <v>3.0</v>
      </c>
      <c r="B7" s="81" t="s">
        <v>127</v>
      </c>
      <c r="C7" s="151">
        <v>100.0</v>
      </c>
      <c r="D7" s="117">
        <v>100.0</v>
      </c>
      <c r="E7" s="152">
        <v>100.0</v>
      </c>
      <c r="F7" s="147">
        <v>100.0</v>
      </c>
      <c r="G7" s="80"/>
      <c r="H7" s="80"/>
      <c r="I7" s="80"/>
      <c r="J7" s="80"/>
      <c r="K7" s="80"/>
      <c r="L7" s="80"/>
      <c r="M7" s="80"/>
      <c r="N7" s="80"/>
      <c r="O7" s="148"/>
      <c r="P7" s="149">
        <f t="shared" si="1"/>
        <v>25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</row>
    <row r="8" ht="23.25" customHeight="1">
      <c r="A8" s="111">
        <v>4.0</v>
      </c>
      <c r="B8" s="138" t="s">
        <v>27</v>
      </c>
      <c r="C8" s="111" t="s">
        <v>128</v>
      </c>
      <c r="D8" s="25">
        <v>90.86</v>
      </c>
      <c r="E8" s="25">
        <v>98.75</v>
      </c>
      <c r="F8" s="25">
        <v>87.14</v>
      </c>
      <c r="G8" s="26"/>
      <c r="H8" s="27"/>
      <c r="I8" s="27"/>
      <c r="J8" s="23"/>
      <c r="K8" s="23"/>
      <c r="L8" s="23"/>
      <c r="M8" s="26"/>
      <c r="N8" s="23"/>
      <c r="O8" s="153"/>
      <c r="P8" s="149">
        <f t="shared" si="1"/>
        <v>23.0625</v>
      </c>
      <c r="Q8" s="30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 t="s">
        <v>129</v>
      </c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</row>
    <row r="40" ht="30.0" customHeight="1">
      <c r="A40" s="73"/>
      <c r="B40" s="73"/>
      <c r="C40" s="73"/>
      <c r="D40" s="73"/>
      <c r="E40" s="73"/>
      <c r="F40" s="73"/>
      <c r="G40" s="73" t="s">
        <v>130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</row>
  </sheetData>
  <mergeCells count="6">
    <mergeCell ref="A1:Q1"/>
    <mergeCell ref="A2:Q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4.38"/>
    <col customWidth="1" min="18" max="37" width="8.0"/>
  </cols>
  <sheetData>
    <row r="1">
      <c r="A1" s="116" t="s">
        <v>131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3.75" customHeight="1">
      <c r="A5" s="128">
        <v>1.0</v>
      </c>
      <c r="B5" s="11" t="s">
        <v>132</v>
      </c>
      <c r="C5" s="128" t="s">
        <v>133</v>
      </c>
      <c r="D5" s="130">
        <v>0.0</v>
      </c>
      <c r="E5" s="130">
        <v>0.0</v>
      </c>
      <c r="F5" s="130">
        <v>0.0</v>
      </c>
      <c r="G5" s="80"/>
      <c r="H5" s="80"/>
      <c r="I5" s="80"/>
      <c r="J5" s="80"/>
      <c r="K5" s="80"/>
      <c r="L5" s="80"/>
      <c r="M5" s="80"/>
      <c r="N5" s="91"/>
      <c r="O5" s="137"/>
      <c r="P5" s="154">
        <f t="shared" ref="P5:P7" si="1">SUM(D5:O5)/12</f>
        <v>0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33.75" customHeight="1">
      <c r="A6" s="80">
        <v>2.0</v>
      </c>
      <c r="B6" s="81" t="s">
        <v>134</v>
      </c>
      <c r="C6" s="80">
        <v>100.0</v>
      </c>
      <c r="D6" s="103">
        <v>100.0</v>
      </c>
      <c r="E6" s="103">
        <v>100.0</v>
      </c>
      <c r="F6" s="103">
        <v>100.0</v>
      </c>
      <c r="G6" s="80"/>
      <c r="H6" s="80"/>
      <c r="I6" s="80"/>
      <c r="J6" s="80"/>
      <c r="K6" s="80"/>
      <c r="L6" s="80"/>
      <c r="M6" s="80"/>
      <c r="N6" s="67"/>
      <c r="O6" s="137"/>
      <c r="P6" s="154">
        <f t="shared" si="1"/>
        <v>25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29.25" customHeight="1">
      <c r="A7" s="111">
        <v>3.0</v>
      </c>
      <c r="B7" s="138" t="s">
        <v>135</v>
      </c>
      <c r="C7" s="111" t="s">
        <v>128</v>
      </c>
      <c r="D7" s="25">
        <v>100.0</v>
      </c>
      <c r="E7" s="25">
        <v>90.63</v>
      </c>
      <c r="F7" s="25">
        <v>88.08</v>
      </c>
      <c r="G7" s="23"/>
      <c r="H7" s="27"/>
      <c r="I7" s="27"/>
      <c r="J7" s="23"/>
      <c r="K7" s="23"/>
      <c r="L7" s="23"/>
      <c r="M7" s="26"/>
      <c r="N7" s="26"/>
      <c r="O7" s="155"/>
      <c r="P7" s="154">
        <f t="shared" si="1"/>
        <v>23.22583333</v>
      </c>
      <c r="Q7" s="30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30.0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4" width="12.0"/>
    <col customWidth="1" min="5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13"/>
    <col customWidth="1" min="18" max="37" width="8.0"/>
  </cols>
  <sheetData>
    <row r="1">
      <c r="A1" s="70" t="s">
        <v>136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20.25" customHeight="1">
      <c r="A5" s="156">
        <v>1.0</v>
      </c>
      <c r="B5" s="11" t="s">
        <v>137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157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>
      <c r="A6" s="158"/>
      <c r="B6" s="81" t="s">
        <v>138</v>
      </c>
      <c r="C6" s="128" t="s">
        <v>139</v>
      </c>
      <c r="D6" s="159">
        <v>0.021145833333333332</v>
      </c>
      <c r="E6" s="160">
        <v>0.02162037037037037</v>
      </c>
      <c r="F6" s="160">
        <v>0.018993055555555555</v>
      </c>
      <c r="G6" s="161"/>
      <c r="H6" s="161"/>
      <c r="I6" s="161"/>
      <c r="J6" s="162"/>
      <c r="K6" s="162"/>
      <c r="L6" s="162"/>
      <c r="M6" s="163"/>
      <c r="N6" s="162"/>
      <c r="O6" s="162"/>
      <c r="P6" s="164">
        <f t="shared" ref="P6:P10" si="1">SUM(D6:O6)/12</f>
        <v>0.005146604938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8"/>
      <c r="B7" s="81" t="s">
        <v>140</v>
      </c>
      <c r="C7" s="80" t="s">
        <v>141</v>
      </c>
      <c r="D7" s="160">
        <v>0.030208333333333334</v>
      </c>
      <c r="E7" s="160">
        <v>0.030474537037037036</v>
      </c>
      <c r="F7" s="160">
        <v>0.024398148148148148</v>
      </c>
      <c r="G7" s="160"/>
      <c r="H7" s="160"/>
      <c r="I7" s="160"/>
      <c r="J7" s="160"/>
      <c r="K7" s="160"/>
      <c r="L7" s="160"/>
      <c r="M7" s="160"/>
      <c r="N7" s="160"/>
      <c r="O7" s="160"/>
      <c r="P7" s="164">
        <f t="shared" si="1"/>
        <v>0.007090084877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ht="50.25" customHeight="1">
      <c r="A8" s="101">
        <v>2.0</v>
      </c>
      <c r="B8" s="81" t="s">
        <v>142</v>
      </c>
      <c r="C8" s="80">
        <v>100.0</v>
      </c>
      <c r="D8" s="103">
        <v>99.9</v>
      </c>
      <c r="E8" s="103">
        <v>100.0</v>
      </c>
      <c r="F8" s="103">
        <v>100.0</v>
      </c>
      <c r="G8" s="91"/>
      <c r="H8" s="82"/>
      <c r="I8" s="82"/>
      <c r="J8" s="67"/>
      <c r="K8" s="67"/>
      <c r="L8" s="67"/>
      <c r="M8" s="67"/>
      <c r="N8" s="67"/>
      <c r="O8" s="91"/>
      <c r="P8" s="165">
        <f t="shared" si="1"/>
        <v>24.99166667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ht="50.25" customHeight="1">
      <c r="A9" s="111">
        <v>3.0</v>
      </c>
      <c r="B9" s="138" t="s">
        <v>27</v>
      </c>
      <c r="C9" s="111" t="s">
        <v>143</v>
      </c>
      <c r="D9" s="25">
        <v>80.42</v>
      </c>
      <c r="E9" s="25">
        <v>87.23</v>
      </c>
      <c r="F9" s="25">
        <v>87.65</v>
      </c>
      <c r="G9" s="26"/>
      <c r="H9" s="27"/>
      <c r="I9" s="27"/>
      <c r="J9" s="23"/>
      <c r="K9" s="23"/>
      <c r="L9" s="23"/>
      <c r="M9" s="23"/>
      <c r="N9" s="23"/>
      <c r="O9" s="144"/>
      <c r="P9" s="165">
        <f t="shared" si="1"/>
        <v>21.275</v>
      </c>
      <c r="Q9" s="30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</row>
    <row r="10" ht="50.25" customHeight="1">
      <c r="A10" s="101">
        <v>4.0</v>
      </c>
      <c r="B10" s="81" t="s">
        <v>144</v>
      </c>
      <c r="C10" s="80">
        <v>100.0</v>
      </c>
      <c r="D10" s="103">
        <v>99.9</v>
      </c>
      <c r="E10" s="103">
        <v>99.9</v>
      </c>
      <c r="F10" s="103">
        <v>99.9</v>
      </c>
      <c r="G10" s="82"/>
      <c r="H10" s="82"/>
      <c r="I10" s="82"/>
      <c r="J10" s="67"/>
      <c r="K10" s="67"/>
      <c r="L10" s="67"/>
      <c r="M10" s="67"/>
      <c r="N10" s="67"/>
      <c r="O10" s="91"/>
      <c r="P10" s="165">
        <f t="shared" si="1"/>
        <v>24.975</v>
      </c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30.0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45.0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  <row r="1001" ht="15.75" customHeight="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</row>
  </sheetData>
  <mergeCells count="7">
    <mergeCell ref="A1:P1"/>
    <mergeCell ref="A2:P2"/>
    <mergeCell ref="A3:A4"/>
    <mergeCell ref="B3:B4"/>
    <mergeCell ref="C3:C4"/>
    <mergeCell ref="D3:P3"/>
    <mergeCell ref="A5:A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0"/>
    <col customWidth="1" min="18" max="23" width="8.75"/>
    <col customWidth="1" min="24" max="37" width="8.0"/>
  </cols>
  <sheetData>
    <row r="1">
      <c r="A1" s="70" t="s">
        <v>145</v>
      </c>
      <c r="Q1" s="16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66"/>
      <c r="R2" s="167"/>
      <c r="S2" s="167"/>
      <c r="T2" s="167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168"/>
      <c r="S3" s="168"/>
      <c r="T3" s="168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168"/>
      <c r="S4" s="168"/>
      <c r="T4" s="168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7.5" customHeight="1">
      <c r="A5" s="80">
        <v>1.0</v>
      </c>
      <c r="B5" s="11" t="s">
        <v>146</v>
      </c>
      <c r="C5" s="80" t="s">
        <v>147</v>
      </c>
      <c r="D5" s="17">
        <v>100.0</v>
      </c>
      <c r="E5" s="17">
        <v>100.0</v>
      </c>
      <c r="F5" s="12">
        <v>100.0</v>
      </c>
      <c r="G5" s="13"/>
      <c r="H5" s="13"/>
      <c r="I5" s="13"/>
      <c r="J5" s="13"/>
      <c r="K5" s="13"/>
      <c r="L5" s="13"/>
      <c r="M5" s="13"/>
      <c r="N5" s="13"/>
      <c r="O5" s="169"/>
      <c r="P5" s="14">
        <f t="shared" ref="P5:P7" si="1">SUM(D5:O5)/12</f>
        <v>25</v>
      </c>
      <c r="R5" s="73"/>
      <c r="S5" s="73"/>
      <c r="T5" s="93"/>
      <c r="U5" s="93"/>
      <c r="V5" s="93"/>
      <c r="W5" s="9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5.5" customHeight="1">
      <c r="A6" s="80">
        <v>2.0</v>
      </c>
      <c r="B6" s="81" t="s">
        <v>148</v>
      </c>
      <c r="C6" s="80" t="s">
        <v>149</v>
      </c>
      <c r="D6" s="17">
        <v>2.89</v>
      </c>
      <c r="E6" s="17">
        <v>4.06</v>
      </c>
      <c r="F6" s="17">
        <v>2.93</v>
      </c>
      <c r="G6" s="80"/>
      <c r="H6" s="80"/>
      <c r="I6" s="80"/>
      <c r="J6" s="10"/>
      <c r="K6" s="10"/>
      <c r="L6" s="10"/>
      <c r="M6" s="10"/>
      <c r="N6" s="10"/>
      <c r="O6" s="169"/>
      <c r="P6" s="14">
        <f t="shared" si="1"/>
        <v>0.8233333333</v>
      </c>
      <c r="R6" s="73"/>
      <c r="S6" s="73"/>
      <c r="T6" s="93"/>
      <c r="U6" s="93"/>
      <c r="V6" s="9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25.5" customHeight="1">
      <c r="A7" s="80">
        <v>3.0</v>
      </c>
      <c r="B7" s="81" t="s">
        <v>150</v>
      </c>
      <c r="C7" s="80">
        <v>100.0</v>
      </c>
      <c r="D7" s="17">
        <v>100.0</v>
      </c>
      <c r="E7" s="17">
        <v>100.0</v>
      </c>
      <c r="F7" s="12">
        <v>100.0</v>
      </c>
      <c r="G7" s="80"/>
      <c r="H7" s="80"/>
      <c r="I7" s="80"/>
      <c r="J7" s="13"/>
      <c r="K7" s="13"/>
      <c r="L7" s="13"/>
      <c r="M7" s="13"/>
      <c r="N7" s="13"/>
      <c r="O7" s="169"/>
      <c r="P7" s="14">
        <f t="shared" si="1"/>
        <v>25</v>
      </c>
      <c r="R7" s="73"/>
      <c r="S7" s="73"/>
      <c r="T7" s="93"/>
      <c r="U7" s="93"/>
      <c r="V7" s="93"/>
      <c r="W7" s="9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60.0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170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171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171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171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172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172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172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38"/>
    <col customWidth="1" min="18" max="18" width="12.38"/>
    <col customWidth="1" min="19" max="37" width="8.0"/>
  </cols>
  <sheetData>
    <row r="1">
      <c r="A1" s="166" t="s">
        <v>151</v>
      </c>
      <c r="Q1" s="16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6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5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25.5" customHeight="1">
      <c r="A5" s="80">
        <v>1.0</v>
      </c>
      <c r="B5" s="11" t="s">
        <v>152</v>
      </c>
      <c r="C5" s="80">
        <v>100.0</v>
      </c>
      <c r="D5" s="17">
        <v>100.0</v>
      </c>
      <c r="E5" s="17">
        <v>100.0</v>
      </c>
      <c r="F5" s="17">
        <v>100.0</v>
      </c>
      <c r="G5" s="80"/>
      <c r="H5" s="80"/>
      <c r="I5" s="80"/>
      <c r="J5" s="10"/>
      <c r="K5" s="10"/>
      <c r="L5" s="10"/>
      <c r="M5" s="10"/>
      <c r="N5" s="10"/>
      <c r="O5" s="10"/>
      <c r="P5" s="22">
        <f t="shared" ref="P5:P6" si="1">SUM(D5:N5)/11</f>
        <v>27.27272727</v>
      </c>
      <c r="R5" s="173" t="s">
        <v>153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0.25" customHeight="1">
      <c r="A6" s="80">
        <v>2.0</v>
      </c>
      <c r="B6" s="11" t="s">
        <v>154</v>
      </c>
      <c r="C6" s="80" t="s">
        <v>155</v>
      </c>
      <c r="D6" s="17">
        <v>9.0</v>
      </c>
      <c r="E6" s="17">
        <v>0.0</v>
      </c>
      <c r="F6" s="17">
        <v>4.2</v>
      </c>
      <c r="G6" s="80"/>
      <c r="H6" s="80"/>
      <c r="I6" s="174"/>
      <c r="J6" s="10"/>
      <c r="K6" s="10"/>
      <c r="L6" s="10"/>
      <c r="M6" s="10"/>
      <c r="N6" s="10"/>
      <c r="O6" s="10"/>
      <c r="P6" s="22">
        <f t="shared" si="1"/>
        <v>1.2</v>
      </c>
      <c r="R6" s="173" t="s">
        <v>153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30.0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40.25"/>
    <col customWidth="1" min="3" max="3" width="16.25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6.0"/>
    <col customWidth="1" min="18" max="23" width="8.75"/>
    <col customWidth="1" min="24" max="37" width="8.0"/>
  </cols>
  <sheetData>
    <row r="1">
      <c r="A1" s="70" t="s">
        <v>156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8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0.0" customHeight="1">
      <c r="A5" s="176">
        <v>1.0</v>
      </c>
      <c r="B5" s="177" t="s">
        <v>157</v>
      </c>
      <c r="C5" s="128">
        <v>100.0</v>
      </c>
      <c r="D5" s="178">
        <f>333/546</f>
        <v>0.6098901099</v>
      </c>
      <c r="E5" s="178">
        <f>288/531</f>
        <v>0.5423728814</v>
      </c>
      <c r="F5" s="179">
        <f>311/497</f>
        <v>0.6257545272</v>
      </c>
      <c r="G5" s="101"/>
      <c r="H5" s="101"/>
      <c r="I5" s="101"/>
      <c r="J5" s="180"/>
      <c r="K5" s="180"/>
      <c r="L5" s="180"/>
      <c r="M5" s="180"/>
      <c r="N5" s="180"/>
      <c r="O5" s="180"/>
      <c r="P5" s="22">
        <f>SUM(D5:O5)/12</f>
        <v>0.1481681265</v>
      </c>
      <c r="R5" s="73"/>
      <c r="S5" s="73"/>
      <c r="T5" s="73"/>
      <c r="U5" s="73"/>
      <c r="V5" s="1"/>
      <c r="W5" s="1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30.0" customHeight="1">
      <c r="A6" s="96">
        <v>2.0</v>
      </c>
      <c r="B6" s="181" t="s">
        <v>158</v>
      </c>
      <c r="C6" s="80">
        <v>100.0</v>
      </c>
      <c r="D6" s="182">
        <f>31/38</f>
        <v>0.8157894737</v>
      </c>
      <c r="E6" s="182">
        <f>69/73</f>
        <v>0.9452054795</v>
      </c>
      <c r="F6" s="135">
        <f>57/57</f>
        <v>1</v>
      </c>
      <c r="G6" s="67"/>
      <c r="H6" s="67"/>
      <c r="I6" s="67"/>
      <c r="J6" s="67"/>
      <c r="K6" s="67"/>
      <c r="L6" s="67"/>
      <c r="M6" s="67"/>
      <c r="N6" s="67"/>
      <c r="O6" s="67"/>
      <c r="P6" s="14">
        <f t="shared" ref="P6:P8" si="1">SUM(D6:N6)/11</f>
        <v>0.2509995412</v>
      </c>
      <c r="R6" s="73"/>
      <c r="S6" s="73"/>
      <c r="T6" s="73"/>
      <c r="U6" s="73"/>
      <c r="V6" s="1"/>
      <c r="W6" s="1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30.0" customHeight="1">
      <c r="A7" s="96">
        <v>3.0</v>
      </c>
      <c r="B7" s="181" t="s">
        <v>159</v>
      </c>
      <c r="C7" s="80" t="s">
        <v>160</v>
      </c>
      <c r="D7" s="103">
        <v>0.0</v>
      </c>
      <c r="E7" s="103">
        <v>0.0</v>
      </c>
      <c r="F7" s="183">
        <v>0.0</v>
      </c>
      <c r="G7" s="101"/>
      <c r="H7" s="101"/>
      <c r="I7" s="184"/>
      <c r="J7" s="185"/>
      <c r="K7" s="185"/>
      <c r="L7" s="185"/>
      <c r="M7" s="109"/>
      <c r="N7" s="109"/>
      <c r="O7" s="186"/>
      <c r="P7" s="22">
        <f t="shared" si="1"/>
        <v>0</v>
      </c>
      <c r="R7" s="73"/>
      <c r="S7" s="73"/>
      <c r="T7" s="73"/>
      <c r="U7" s="73"/>
      <c r="V7" s="1"/>
      <c r="W7" s="1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ht="30.0" customHeight="1">
      <c r="A8" s="96">
        <v>4.0</v>
      </c>
      <c r="B8" s="181" t="s">
        <v>161</v>
      </c>
      <c r="C8" s="80" t="s">
        <v>162</v>
      </c>
      <c r="D8" s="187"/>
      <c r="E8" s="187"/>
      <c r="F8" s="188"/>
      <c r="G8" s="184"/>
      <c r="H8" s="101"/>
      <c r="I8" s="189"/>
      <c r="J8" s="190"/>
      <c r="K8" s="185"/>
      <c r="L8" s="185"/>
      <c r="M8" s="185"/>
      <c r="N8" s="185"/>
      <c r="O8" s="186"/>
      <c r="P8" s="22">
        <f t="shared" si="1"/>
        <v>0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191"/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73"/>
      <c r="R29" s="73"/>
      <c r="S29" s="73"/>
      <c r="T29" s="73"/>
      <c r="U29" s="73"/>
      <c r="V29" s="73"/>
      <c r="W29" s="170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60.0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171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172"/>
      <c r="R34" s="73"/>
      <c r="S34" s="73"/>
      <c r="T34" s="73"/>
      <c r="U34" s="73"/>
      <c r="V34" s="73"/>
      <c r="W34" s="171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171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171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paperSize="9" scale="66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2.75"/>
    <col customWidth="1" min="18" max="37" width="8.0"/>
  </cols>
  <sheetData>
    <row r="1">
      <c r="A1" s="116" t="s">
        <v>163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27.75" customHeight="1">
      <c r="A5" s="57">
        <v>1.0</v>
      </c>
      <c r="B5" s="192" t="s">
        <v>164</v>
      </c>
      <c r="C5" s="193" t="s">
        <v>165</v>
      </c>
      <c r="D5" s="17">
        <v>6.0</v>
      </c>
      <c r="E5" s="17">
        <v>3.0</v>
      </c>
      <c r="F5" s="17">
        <v>1.0</v>
      </c>
      <c r="G5" s="80"/>
      <c r="H5" s="80"/>
      <c r="I5" s="80"/>
      <c r="J5" s="10"/>
      <c r="K5" s="10"/>
      <c r="L5" s="10"/>
      <c r="M5" s="10"/>
      <c r="N5" s="10"/>
      <c r="O5" s="194"/>
      <c r="P5" s="195">
        <f t="shared" ref="P5:P9" si="1">SUM(D5:O5)/12</f>
        <v>0.8333333333</v>
      </c>
      <c r="R5" s="196" t="s">
        <v>166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9.25" customHeight="1">
      <c r="A6" s="158"/>
      <c r="B6" s="158"/>
      <c r="C6" s="193" t="s">
        <v>167</v>
      </c>
      <c r="D6" s="17">
        <v>19.0</v>
      </c>
      <c r="E6" s="17">
        <v>8.0</v>
      </c>
      <c r="F6" s="17" t="s">
        <v>168</v>
      </c>
      <c r="G6" s="80"/>
      <c r="H6" s="80"/>
      <c r="I6" s="80"/>
      <c r="J6" s="10"/>
      <c r="K6" s="10"/>
      <c r="L6" s="10"/>
      <c r="M6" s="10"/>
      <c r="N6" s="10"/>
      <c r="O6" s="194"/>
      <c r="P6" s="195">
        <f t="shared" si="1"/>
        <v>2.25</v>
      </c>
      <c r="R6" s="196" t="s">
        <v>166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158"/>
      <c r="B7" s="158"/>
      <c r="C7" s="10" t="s">
        <v>169</v>
      </c>
      <c r="D7" s="147">
        <v>7.0</v>
      </c>
      <c r="E7" s="147">
        <v>4.0</v>
      </c>
      <c r="F7" s="147" t="s">
        <v>170</v>
      </c>
      <c r="G7" s="197"/>
      <c r="H7" s="197"/>
      <c r="I7" s="197"/>
      <c r="J7" s="197"/>
      <c r="K7" s="197"/>
      <c r="L7" s="197"/>
      <c r="M7" s="197"/>
      <c r="N7" s="197"/>
      <c r="O7" s="197"/>
      <c r="P7" s="195">
        <f t="shared" si="1"/>
        <v>0.9166666667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8"/>
      <c r="B8" s="8"/>
      <c r="C8" s="10" t="s">
        <v>171</v>
      </c>
      <c r="D8" s="147">
        <v>6.85</v>
      </c>
      <c r="E8" s="147">
        <v>7.0</v>
      </c>
      <c r="F8" s="147">
        <v>7.5</v>
      </c>
      <c r="G8" s="197"/>
      <c r="H8" s="197"/>
      <c r="I8" s="197"/>
      <c r="J8" s="197"/>
      <c r="K8" s="197"/>
      <c r="L8" s="197"/>
      <c r="M8" s="197"/>
      <c r="N8" s="197"/>
      <c r="O8" s="197"/>
      <c r="P8" s="195">
        <f t="shared" si="1"/>
        <v>1.779166667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10">
        <v>2.0</v>
      </c>
      <c r="B9" s="11" t="s">
        <v>172</v>
      </c>
      <c r="C9" s="10">
        <v>100.0</v>
      </c>
      <c r="D9" s="147">
        <v>100.0</v>
      </c>
      <c r="E9" s="147">
        <v>100.0</v>
      </c>
      <c r="F9" s="147">
        <v>100.0</v>
      </c>
      <c r="G9" s="197"/>
      <c r="H9" s="197"/>
      <c r="I9" s="197"/>
      <c r="J9" s="197"/>
      <c r="K9" s="197"/>
      <c r="L9" s="197"/>
      <c r="M9" s="197"/>
      <c r="N9" s="197"/>
      <c r="O9" s="197"/>
      <c r="P9" s="195">
        <f t="shared" si="1"/>
        <v>25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 t="s">
        <v>173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30.0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8">
    <mergeCell ref="A1:P1"/>
    <mergeCell ref="A2:P2"/>
    <mergeCell ref="A3:A4"/>
    <mergeCell ref="B3:B4"/>
    <mergeCell ref="C3:C4"/>
    <mergeCell ref="D3:P3"/>
    <mergeCell ref="A5:A8"/>
    <mergeCell ref="B5:B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4.75"/>
    <col customWidth="1" min="18" max="18" width="9.75"/>
    <col customWidth="1" min="19" max="37" width="8.0"/>
  </cols>
  <sheetData>
    <row r="1">
      <c r="A1" s="116" t="s">
        <v>174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198" t="s">
        <v>1</v>
      </c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4.5" customHeight="1">
      <c r="A5" s="80">
        <v>1.0</v>
      </c>
      <c r="B5" s="11" t="s">
        <v>175</v>
      </c>
      <c r="C5" s="80">
        <v>100.0</v>
      </c>
      <c r="D5" s="80">
        <v>100.0</v>
      </c>
      <c r="E5" s="80">
        <v>100.0</v>
      </c>
      <c r="F5" s="80">
        <v>100.0</v>
      </c>
      <c r="G5" s="80"/>
      <c r="H5" s="80"/>
      <c r="I5" s="80"/>
      <c r="J5" s="80"/>
      <c r="K5" s="80"/>
      <c r="L5" s="80"/>
      <c r="M5" s="80"/>
      <c r="N5" s="80"/>
      <c r="O5" s="80"/>
      <c r="P5" s="199">
        <f t="shared" ref="P5:P8" si="1">SUM(D5:O5)/12</f>
        <v>25</v>
      </c>
      <c r="Q5" s="69" t="s">
        <v>176</v>
      </c>
      <c r="R5" s="200" t="s">
        <v>176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5.5" customHeight="1">
      <c r="A6" s="80">
        <v>2.0</v>
      </c>
      <c r="B6" s="11" t="s">
        <v>177</v>
      </c>
      <c r="C6" s="80">
        <v>100.0</v>
      </c>
      <c r="D6" s="80">
        <v>100.0</v>
      </c>
      <c r="E6" s="80">
        <v>100.0</v>
      </c>
      <c r="F6" s="80">
        <v>100.0</v>
      </c>
      <c r="G6" s="80"/>
      <c r="H6" s="80"/>
      <c r="I6" s="80"/>
      <c r="J6" s="80"/>
      <c r="K6" s="80"/>
      <c r="L6" s="80"/>
      <c r="M6" s="80"/>
      <c r="N6" s="80"/>
      <c r="O6" s="80"/>
      <c r="P6" s="199">
        <f t="shared" si="1"/>
        <v>25</v>
      </c>
      <c r="Q6" s="69" t="s">
        <v>176</v>
      </c>
      <c r="R6" s="200" t="s">
        <v>176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25.5" customHeight="1">
      <c r="A7" s="80">
        <v>3.0</v>
      </c>
      <c r="B7" s="11" t="s">
        <v>178</v>
      </c>
      <c r="C7" s="80">
        <v>100.0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199">
        <f t="shared" si="1"/>
        <v>0</v>
      </c>
      <c r="Q7" s="69" t="s">
        <v>179</v>
      </c>
      <c r="R7" s="196" t="s">
        <v>179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ht="25.5" customHeight="1">
      <c r="A8" s="80">
        <v>4.0</v>
      </c>
      <c r="B8" s="11" t="s">
        <v>180</v>
      </c>
      <c r="C8" s="80">
        <v>100.0</v>
      </c>
      <c r="D8" s="147">
        <v>100.0</v>
      </c>
      <c r="E8" s="147">
        <v>100.0</v>
      </c>
      <c r="F8" s="147">
        <v>100.0</v>
      </c>
      <c r="G8" s="80"/>
      <c r="H8" s="80"/>
      <c r="I8" s="80"/>
      <c r="J8" s="80"/>
      <c r="K8" s="80"/>
      <c r="L8" s="80"/>
      <c r="M8" s="80"/>
      <c r="N8" s="80"/>
      <c r="O8" s="80"/>
      <c r="P8" s="199">
        <f t="shared" si="1"/>
        <v>25</v>
      </c>
      <c r="Q8" s="69" t="s">
        <v>179</v>
      </c>
      <c r="R8" s="196" t="s">
        <v>179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ht="30.75" customHeight="1">
      <c r="A9" s="101">
        <v>5.0</v>
      </c>
      <c r="B9" s="11" t="s">
        <v>181</v>
      </c>
      <c r="C9" s="101" t="s">
        <v>182</v>
      </c>
      <c r="D9" s="201">
        <v>0.0185</v>
      </c>
      <c r="E9" s="201">
        <v>0.122</v>
      </c>
      <c r="F9" s="201">
        <v>0.2205</v>
      </c>
      <c r="G9" s="15"/>
      <c r="H9" s="15"/>
      <c r="I9" s="15"/>
      <c r="J9" s="15"/>
      <c r="K9" s="15"/>
      <c r="L9" s="101"/>
      <c r="M9" s="101"/>
      <c r="N9" s="101"/>
      <c r="O9" s="101"/>
      <c r="P9" s="199">
        <v>64.0</v>
      </c>
      <c r="Q9" s="69" t="s">
        <v>179</v>
      </c>
      <c r="R9" s="196" t="s">
        <v>179</v>
      </c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 ht="20.25" customHeight="1">
      <c r="A10" s="80">
        <v>6.0</v>
      </c>
      <c r="B10" s="11" t="s">
        <v>183</v>
      </c>
      <c r="C10" s="80" t="s">
        <v>184</v>
      </c>
      <c r="D10" s="122">
        <v>0.72</v>
      </c>
      <c r="E10" s="122">
        <v>0.67</v>
      </c>
      <c r="F10" s="122">
        <v>0.75</v>
      </c>
      <c r="G10" s="202"/>
      <c r="H10" s="80"/>
      <c r="I10" s="80"/>
      <c r="J10" s="101"/>
      <c r="K10" s="101"/>
      <c r="L10" s="101"/>
      <c r="M10" s="203"/>
      <c r="N10" s="203"/>
      <c r="O10" s="203"/>
      <c r="P10" s="199">
        <f t="shared" ref="P10:P15" si="2">SUM(D10:O10)/12</f>
        <v>0.1783333333</v>
      </c>
      <c r="R10" s="196" t="s">
        <v>185</v>
      </c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 ht="25.5" customHeight="1">
      <c r="A11" s="80">
        <v>7.0</v>
      </c>
      <c r="B11" s="11" t="s">
        <v>186</v>
      </c>
      <c r="C11" s="80">
        <v>100.0</v>
      </c>
      <c r="D11" s="117">
        <v>100.0</v>
      </c>
      <c r="E11" s="117">
        <v>100.0</v>
      </c>
      <c r="F11" s="117">
        <v>100.0</v>
      </c>
      <c r="G11" s="101"/>
      <c r="H11" s="80"/>
      <c r="I11" s="80"/>
      <c r="J11" s="80"/>
      <c r="K11" s="80"/>
      <c r="L11" s="80"/>
      <c r="M11" s="80"/>
      <c r="N11" s="80"/>
      <c r="O11" s="80"/>
      <c r="P11" s="199">
        <f t="shared" si="2"/>
        <v>25</v>
      </c>
      <c r="R11" s="196" t="s">
        <v>185</v>
      </c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 ht="34.5" customHeight="1">
      <c r="A12" s="101">
        <v>8.0</v>
      </c>
      <c r="B12" s="11" t="s">
        <v>187</v>
      </c>
      <c r="C12" s="101" t="s">
        <v>188</v>
      </c>
      <c r="D12" s="101"/>
      <c r="E12" s="101"/>
      <c r="F12" s="101"/>
      <c r="G12" s="80"/>
      <c r="H12" s="80"/>
      <c r="I12" s="80"/>
      <c r="J12" s="101"/>
      <c r="K12" s="101"/>
      <c r="L12" s="101"/>
      <c r="M12" s="101"/>
      <c r="N12" s="101"/>
      <c r="O12" s="204"/>
      <c r="P12" s="199">
        <f t="shared" si="2"/>
        <v>0</v>
      </c>
      <c r="R12" s="196" t="s">
        <v>189</v>
      </c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 ht="38.25" customHeight="1">
      <c r="A13" s="80">
        <v>9.0</v>
      </c>
      <c r="B13" s="11" t="s">
        <v>190</v>
      </c>
      <c r="C13" s="80">
        <v>100.0</v>
      </c>
      <c r="D13" s="147">
        <v>100.0</v>
      </c>
      <c r="E13" s="205">
        <v>100.0</v>
      </c>
      <c r="F13" s="117">
        <v>100.0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99">
        <f t="shared" si="2"/>
        <v>25</v>
      </c>
      <c r="R13" s="196" t="s">
        <v>189</v>
      </c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199">
        <f t="shared" si="2"/>
        <v>0</v>
      </c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206"/>
      <c r="H15" s="73"/>
      <c r="I15" s="73"/>
      <c r="J15" s="73"/>
      <c r="K15" s="73"/>
      <c r="L15" s="73"/>
      <c r="M15" s="73"/>
      <c r="N15" s="73"/>
      <c r="O15" s="73"/>
      <c r="P15" s="199">
        <f t="shared" si="2"/>
        <v>0</v>
      </c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207">
        <v>5.0</v>
      </c>
      <c r="B16" s="36" t="s">
        <v>181</v>
      </c>
      <c r="C16" s="207" t="s">
        <v>182</v>
      </c>
      <c r="D16" s="207">
        <v>0.0</v>
      </c>
      <c r="E16" s="207">
        <v>4.0</v>
      </c>
      <c r="F16" s="207">
        <v>5.0</v>
      </c>
      <c r="G16" s="35">
        <v>10.0</v>
      </c>
      <c r="H16" s="35">
        <v>23.0</v>
      </c>
      <c r="I16" s="35">
        <v>30.0</v>
      </c>
      <c r="J16" s="35">
        <v>36.0</v>
      </c>
      <c r="K16" s="35">
        <v>42.0</v>
      </c>
      <c r="L16" s="207">
        <v>53.0</v>
      </c>
      <c r="M16" s="207">
        <v>58.0</v>
      </c>
      <c r="N16" s="207">
        <v>63.0</v>
      </c>
      <c r="O16" s="207">
        <v>64.0</v>
      </c>
      <c r="P16" s="199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208"/>
      <c r="E17" s="208"/>
      <c r="F17" s="208"/>
      <c r="G17" s="208"/>
      <c r="H17" s="208"/>
      <c r="I17" s="209"/>
      <c r="K17" s="209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210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210"/>
      <c r="H21" s="73"/>
      <c r="I21" s="206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206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211"/>
      <c r="F23" s="212"/>
      <c r="G23" s="73"/>
      <c r="I23" s="212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211"/>
      <c r="E27" s="73"/>
      <c r="F27" s="73"/>
      <c r="G27" s="73"/>
      <c r="H27" s="211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211"/>
      <c r="E28" s="212"/>
      <c r="F28" s="73"/>
      <c r="G28" s="73"/>
      <c r="H28" s="211"/>
      <c r="I28" s="212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206"/>
      <c r="E30" s="73"/>
      <c r="F30" s="73"/>
      <c r="G30" s="73"/>
      <c r="H30" s="206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30.0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30.0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4.75"/>
    <col customWidth="1" min="18" max="37" width="8.0"/>
  </cols>
  <sheetData>
    <row r="1">
      <c r="A1" s="166" t="s">
        <v>191</v>
      </c>
      <c r="Q1" s="16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6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5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25.5" customHeight="1">
      <c r="A5" s="128">
        <v>1.0</v>
      </c>
      <c r="B5" s="11" t="s">
        <v>192</v>
      </c>
      <c r="C5" s="128" t="s">
        <v>21</v>
      </c>
      <c r="D5" s="213">
        <v>24.0</v>
      </c>
      <c r="E5" s="213">
        <v>24.0</v>
      </c>
      <c r="F5" s="213">
        <v>24.0</v>
      </c>
      <c r="G5" s="80"/>
      <c r="H5" s="80"/>
      <c r="I5" s="80"/>
      <c r="J5" s="33"/>
      <c r="K5" s="33"/>
      <c r="L5" s="33"/>
      <c r="M5" s="33"/>
      <c r="N5" s="33"/>
      <c r="O5" s="214"/>
      <c r="P5" s="215">
        <f t="shared" ref="P5:P6" si="1">SUM(D5:N5)/11</f>
        <v>6.545454545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51.75" customHeight="1">
      <c r="A6" s="80">
        <v>2.0</v>
      </c>
      <c r="B6" s="81" t="s">
        <v>193</v>
      </c>
      <c r="C6" s="80">
        <v>100.0</v>
      </c>
      <c r="D6" s="16">
        <v>9.0</v>
      </c>
      <c r="E6" s="16">
        <v>8.0</v>
      </c>
      <c r="F6" s="16">
        <v>9.0</v>
      </c>
      <c r="G6" s="80"/>
      <c r="H6" s="80"/>
      <c r="I6" s="80"/>
      <c r="J6" s="15"/>
      <c r="K6" s="15"/>
      <c r="L6" s="15"/>
      <c r="M6" s="15"/>
      <c r="N6" s="15"/>
      <c r="O6" s="214"/>
      <c r="P6" s="215">
        <f t="shared" si="1"/>
        <v>2.363636364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32.25" customHeight="1">
      <c r="A7" s="80">
        <v>3.0</v>
      </c>
      <c r="B7" s="81" t="s">
        <v>194</v>
      </c>
      <c r="C7" s="80" t="s">
        <v>195</v>
      </c>
      <c r="D7" s="16">
        <v>8.0</v>
      </c>
      <c r="E7" s="16">
        <v>0.0</v>
      </c>
      <c r="F7" s="16">
        <v>10.0</v>
      </c>
      <c r="G7" s="80"/>
      <c r="H7" s="80"/>
      <c r="I7" s="80"/>
      <c r="J7" s="15"/>
      <c r="K7" s="15"/>
      <c r="L7" s="15"/>
      <c r="M7" s="15"/>
      <c r="N7" s="15"/>
      <c r="O7" s="214"/>
      <c r="P7" s="215">
        <f>SUM(D7:O7)/12</f>
        <v>1.5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30.0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38"/>
    <col customWidth="1" min="18" max="37" width="8.0"/>
  </cols>
  <sheetData>
    <row r="1" ht="14.25" customHeight="1">
      <c r="A1" s="116" t="s">
        <v>196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6.75" customHeight="1">
      <c r="A5" s="101">
        <v>1.0</v>
      </c>
      <c r="B5" s="177" t="s">
        <v>197</v>
      </c>
      <c r="C5" s="101" t="s">
        <v>188</v>
      </c>
      <c r="D5" s="216">
        <v>120.0</v>
      </c>
      <c r="E5" s="216">
        <v>0.0</v>
      </c>
      <c r="F5" s="216">
        <v>0.0</v>
      </c>
      <c r="G5" s="217"/>
      <c r="H5" s="217"/>
      <c r="I5" s="217"/>
      <c r="J5" s="217"/>
      <c r="K5" s="217"/>
      <c r="L5" s="217"/>
      <c r="M5" s="218"/>
      <c r="N5" s="218"/>
      <c r="O5" s="219"/>
      <c r="P5" s="220">
        <f>SUM(D5:N5)/11</f>
        <v>10.90909091</v>
      </c>
      <c r="R5" s="173" t="s">
        <v>198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30.0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75"/>
    <col customWidth="1" min="18" max="37" width="8.0"/>
  </cols>
  <sheetData>
    <row r="1">
      <c r="A1" s="116" t="s">
        <v>199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60.0" customHeight="1">
      <c r="A5" s="128">
        <v>1.0</v>
      </c>
      <c r="B5" s="11" t="s">
        <v>200</v>
      </c>
      <c r="C5" s="128" t="s">
        <v>201</v>
      </c>
      <c r="D5" s="17" t="s">
        <v>202</v>
      </c>
      <c r="E5" s="17" t="s">
        <v>203</v>
      </c>
      <c r="F5" s="17" t="s">
        <v>204</v>
      </c>
      <c r="G5" s="80"/>
      <c r="H5" s="80"/>
      <c r="I5" s="80"/>
      <c r="J5" s="80"/>
      <c r="K5" s="82"/>
      <c r="L5" s="82"/>
      <c r="M5" s="82"/>
      <c r="N5" s="82"/>
      <c r="O5" s="84"/>
      <c r="P5" s="165">
        <f t="shared" ref="P5:P7" si="1">SUM(D5:O5)/12</f>
        <v>0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0.25" customHeight="1">
      <c r="A6" s="101">
        <v>2.0</v>
      </c>
      <c r="B6" s="81" t="s">
        <v>205</v>
      </c>
      <c r="C6" s="101">
        <v>100.0</v>
      </c>
      <c r="D6" s="221">
        <v>100.0</v>
      </c>
      <c r="E6" s="221">
        <v>100.0</v>
      </c>
      <c r="F6" s="222">
        <v>100.0</v>
      </c>
      <c r="G6" s="80"/>
      <c r="H6" s="80"/>
      <c r="I6" s="80"/>
      <c r="J6" s="223"/>
      <c r="K6" s="223"/>
      <c r="L6" s="223"/>
      <c r="M6" s="223"/>
      <c r="N6" s="223"/>
      <c r="O6" s="224"/>
      <c r="P6" s="165">
        <f t="shared" si="1"/>
        <v>25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51.0" customHeight="1">
      <c r="A7" s="101">
        <v>3.0</v>
      </c>
      <c r="B7" s="81" t="s">
        <v>206</v>
      </c>
      <c r="C7" s="101">
        <v>100.0</v>
      </c>
      <c r="D7" s="117">
        <v>100.0</v>
      </c>
      <c r="E7" s="117">
        <v>100.0</v>
      </c>
      <c r="F7" s="117">
        <v>100.0</v>
      </c>
      <c r="G7" s="80"/>
      <c r="H7" s="80"/>
      <c r="I7" s="80"/>
      <c r="J7" s="101"/>
      <c r="K7" s="101"/>
      <c r="L7" s="101"/>
      <c r="M7" s="101"/>
      <c r="N7" s="101"/>
      <c r="O7" s="84"/>
      <c r="P7" s="165">
        <f t="shared" si="1"/>
        <v>25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196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196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196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196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196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196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196"/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196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30.0" customHeight="1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15.7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0.0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17" width="13.88"/>
    <col customWidth="1" min="18" max="37" width="8.0"/>
  </cols>
  <sheetData>
    <row r="1">
      <c r="A1" s="116" t="s">
        <v>207</v>
      </c>
      <c r="Q1" s="116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16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ht="34.5" customHeight="1">
      <c r="A5" s="101">
        <v>1.0</v>
      </c>
      <c r="B5" s="11" t="s">
        <v>208</v>
      </c>
      <c r="C5" s="80">
        <v>75.0</v>
      </c>
      <c r="D5" s="103">
        <v>70.0</v>
      </c>
      <c r="E5" s="103">
        <v>70.0</v>
      </c>
      <c r="F5" s="103">
        <v>70.0</v>
      </c>
      <c r="G5" s="67"/>
      <c r="H5" s="67"/>
      <c r="I5" s="67"/>
      <c r="J5" s="67"/>
      <c r="K5" s="67"/>
      <c r="L5" s="67"/>
      <c r="M5" s="67"/>
      <c r="N5" s="67"/>
      <c r="O5" s="92"/>
      <c r="P5" s="165">
        <f t="shared" ref="P5:P7" si="1">SUM(D5:O5)/12</f>
        <v>17.5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ht="23.25" customHeight="1">
      <c r="A6" s="80">
        <v>2.0</v>
      </c>
      <c r="B6" s="11" t="s">
        <v>209</v>
      </c>
      <c r="C6" s="80">
        <v>75.0</v>
      </c>
      <c r="D6" s="103">
        <v>100.0</v>
      </c>
      <c r="E6" s="103">
        <v>100.0</v>
      </c>
      <c r="F6" s="103">
        <v>100.0</v>
      </c>
      <c r="G6" s="67"/>
      <c r="H6" s="67"/>
      <c r="I6" s="67"/>
      <c r="J6" s="67"/>
      <c r="K6" s="67"/>
      <c r="L6" s="67"/>
      <c r="M6" s="67"/>
      <c r="N6" s="67"/>
      <c r="O6" s="92"/>
      <c r="P6" s="165">
        <f t="shared" si="1"/>
        <v>25</v>
      </c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ht="48.75" customHeight="1">
      <c r="A7" s="80">
        <v>3.0</v>
      </c>
      <c r="B7" s="11" t="s">
        <v>210</v>
      </c>
      <c r="C7" s="80">
        <v>75.0</v>
      </c>
      <c r="D7" s="103">
        <v>100.0</v>
      </c>
      <c r="E7" s="103">
        <v>100.0</v>
      </c>
      <c r="F7" s="103">
        <v>100.0</v>
      </c>
      <c r="G7" s="67"/>
      <c r="H7" s="67"/>
      <c r="I7" s="67"/>
      <c r="J7" s="67"/>
      <c r="K7" s="67"/>
      <c r="L7" s="67"/>
      <c r="M7" s="67"/>
      <c r="N7" s="67"/>
      <c r="O7" s="92"/>
      <c r="P7" s="165">
        <f t="shared" si="1"/>
        <v>25</v>
      </c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</row>
    <row r="36" ht="15.75" customHeight="1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</row>
    <row r="37" ht="15.7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</row>
    <row r="40" ht="4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13.88"/>
    <col customWidth="1" min="4" max="5" width="9.88"/>
    <col customWidth="1" min="6" max="10" width="8.75"/>
    <col customWidth="1" min="11" max="11" width="9.88"/>
    <col customWidth="1" min="12" max="12" width="10.63"/>
    <col customWidth="1" min="13" max="13" width="9.5"/>
    <col customWidth="1" min="14" max="14" width="10.25"/>
    <col customWidth="1" min="15" max="15" width="10.63"/>
    <col customWidth="1" min="16" max="16" width="8.75"/>
    <col customWidth="1" min="17" max="36" width="8.0"/>
  </cols>
  <sheetData>
    <row r="1">
      <c r="A1" s="71" t="s">
        <v>211</v>
      </c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</row>
    <row r="2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</row>
    <row r="3" ht="12.75" customHeight="1">
      <c r="A3" s="3" t="s">
        <v>35</v>
      </c>
      <c r="B3" s="3" t="s">
        <v>3</v>
      </c>
      <c r="C3" s="3" t="s">
        <v>36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>
      <c r="A4" s="8"/>
      <c r="B4" s="8"/>
      <c r="C4" s="8"/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</row>
    <row r="5" ht="29.25" customHeight="1">
      <c r="A5" s="80">
        <v>1.0</v>
      </c>
      <c r="B5" s="225" t="s">
        <v>212</v>
      </c>
      <c r="C5" s="226">
        <v>1.0</v>
      </c>
      <c r="D5" s="227">
        <v>1.0</v>
      </c>
      <c r="E5" s="227">
        <v>1.0</v>
      </c>
      <c r="F5" s="227">
        <v>1.0</v>
      </c>
      <c r="G5" s="228"/>
      <c r="H5" s="10"/>
      <c r="I5" s="10"/>
      <c r="J5" s="10"/>
      <c r="K5" s="10"/>
      <c r="L5" s="10"/>
      <c r="M5" s="10"/>
      <c r="N5" s="10"/>
      <c r="O5" s="10"/>
      <c r="P5" s="165">
        <f t="shared" ref="P5:P9" si="1">SUM(D5:O5)/12</f>
        <v>0.25</v>
      </c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</row>
    <row r="6" ht="27.75" customHeight="1">
      <c r="A6" s="80">
        <v>2.0</v>
      </c>
      <c r="B6" s="225" t="s">
        <v>213</v>
      </c>
      <c r="C6" s="226">
        <v>1.0</v>
      </c>
      <c r="D6" s="17" t="s">
        <v>214</v>
      </c>
      <c r="E6" s="17" t="s">
        <v>215</v>
      </c>
      <c r="F6" s="229" t="s">
        <v>216</v>
      </c>
      <c r="G6" s="228"/>
      <c r="H6" s="228"/>
      <c r="I6" s="228"/>
      <c r="J6" s="228"/>
      <c r="K6" s="228"/>
      <c r="L6" s="228"/>
      <c r="M6" s="10"/>
      <c r="N6" s="10"/>
      <c r="O6" s="10"/>
      <c r="P6" s="165">
        <f t="shared" si="1"/>
        <v>0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</row>
    <row r="7" ht="30.75" customHeight="1">
      <c r="A7" s="80">
        <v>3.0</v>
      </c>
      <c r="B7" s="225" t="s">
        <v>217</v>
      </c>
      <c r="C7" s="226">
        <v>1.0</v>
      </c>
      <c r="D7" s="227">
        <v>1.0</v>
      </c>
      <c r="E7" s="17" t="s">
        <v>218</v>
      </c>
      <c r="F7" s="227">
        <v>1.0</v>
      </c>
      <c r="G7" s="228"/>
      <c r="H7" s="228"/>
      <c r="I7" s="228"/>
      <c r="J7" s="228"/>
      <c r="K7" s="228"/>
      <c r="L7" s="228"/>
      <c r="M7" s="10"/>
      <c r="N7" s="10"/>
      <c r="O7" s="10"/>
      <c r="P7" s="165">
        <f t="shared" si="1"/>
        <v>0.1666666667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</row>
    <row r="8" ht="28.5" customHeight="1">
      <c r="A8" s="80">
        <v>4.0</v>
      </c>
      <c r="B8" s="225" t="s">
        <v>219</v>
      </c>
      <c r="C8" s="226">
        <v>1.0</v>
      </c>
      <c r="D8" s="227">
        <v>1.0</v>
      </c>
      <c r="E8" s="227">
        <v>1.0</v>
      </c>
      <c r="F8" s="17" t="s">
        <v>220</v>
      </c>
      <c r="G8" s="228"/>
      <c r="H8" s="228"/>
      <c r="I8" s="228"/>
      <c r="J8" s="228"/>
      <c r="K8" s="228"/>
      <c r="L8" s="228"/>
      <c r="M8" s="10"/>
      <c r="N8" s="10"/>
      <c r="O8" s="10"/>
      <c r="P8" s="165">
        <f t="shared" si="1"/>
        <v>0.1666666667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</row>
    <row r="9">
      <c r="A9" s="80">
        <v>5.0</v>
      </c>
      <c r="B9" s="225" t="s">
        <v>221</v>
      </c>
      <c r="C9" s="226">
        <v>1.0</v>
      </c>
      <c r="D9" s="17">
        <v>98.8</v>
      </c>
      <c r="E9" s="17">
        <v>100.0</v>
      </c>
      <c r="F9" s="17">
        <v>100.0</v>
      </c>
      <c r="G9" s="228"/>
      <c r="H9" s="228"/>
      <c r="I9" s="228"/>
      <c r="J9" s="228"/>
      <c r="K9" s="228"/>
      <c r="L9" s="228"/>
      <c r="M9" s="10"/>
      <c r="N9" s="10"/>
      <c r="O9" s="10"/>
      <c r="P9" s="165">
        <f t="shared" si="1"/>
        <v>24.9</v>
      </c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</row>
    <row r="10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</row>
    <row r="12">
      <c r="A12" s="175"/>
      <c r="B12" s="175"/>
      <c r="C12" s="175"/>
      <c r="D12" s="175"/>
      <c r="E12" s="175"/>
      <c r="F12" s="175"/>
      <c r="G12" s="175"/>
      <c r="H12" s="230"/>
      <c r="I12" s="175"/>
      <c r="J12" s="175"/>
      <c r="K12" s="175"/>
      <c r="L12" s="175"/>
      <c r="M12" s="175"/>
      <c r="N12" s="175"/>
      <c r="O12" s="175"/>
      <c r="P12" s="175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</row>
    <row r="13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</row>
    <row r="1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</row>
    <row r="1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</row>
    <row r="16" ht="15.75" customHeight="1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</row>
    <row r="17" ht="15.75" customHeight="1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</row>
    <row r="18" ht="15.75" customHeight="1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</row>
    <row r="19" ht="15.75" customHeight="1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</row>
    <row r="20" ht="15.75" customHeight="1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</row>
    <row r="21" ht="15.75" customHeight="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</row>
    <row r="22" ht="15.75" customHeight="1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</row>
    <row r="23" ht="15.75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</row>
    <row r="24" ht="15.75" customHeight="1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</row>
    <row r="25" ht="15.75" customHeight="1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</row>
    <row r="28" ht="30.0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</row>
  </sheetData>
  <mergeCells count="6">
    <mergeCell ref="A1:P1"/>
    <mergeCell ref="A2:P2"/>
    <mergeCell ref="A3:A4"/>
    <mergeCell ref="B3:B4"/>
    <mergeCell ref="C3:C4"/>
    <mergeCell ref="D3:P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