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rors\Desktop\"/>
    </mc:Choice>
  </mc:AlternateContent>
  <xr:revisionPtr revIDLastSave="0" documentId="13_ncr:1_{A9B76D1D-D827-4A35-BD2B-FB93B8CAA2E8}" xr6:coauthVersionLast="36" xr6:coauthVersionMax="36" xr10:uidLastSave="{00000000-0000-0000-0000-000000000000}"/>
  <bookViews>
    <workbookView xWindow="0" yWindow="0" windowWidth="20490" windowHeight="64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7" i="1"/>
  <c r="L7" i="1"/>
  <c r="M7" i="1" s="1"/>
  <c r="K8" i="1"/>
  <c r="L8" i="1" s="1"/>
  <c r="M8" i="1" s="1"/>
  <c r="K9" i="1"/>
  <c r="L9" i="1"/>
  <c r="M9" i="1" s="1"/>
  <c r="K2" i="1" l="1"/>
  <c r="L2" i="1" l="1"/>
  <c r="M2" i="1" s="1"/>
</calcChain>
</file>

<file path=xl/sharedStrings.xml><?xml version="1.0" encoding="utf-8"?>
<sst xmlns="http://schemas.openxmlformats.org/spreadsheetml/2006/main" count="46" uniqueCount="22">
  <si>
    <t>Ngày</t>
  </si>
  <si>
    <t>Mr</t>
  </si>
  <si>
    <t>Số Conf No</t>
  </si>
  <si>
    <t>Số phòng</t>
  </si>
  <si>
    <t>Số seri</t>
  </si>
  <si>
    <t>Tên SP</t>
  </si>
  <si>
    <t>SL</t>
  </si>
  <si>
    <t>Đơn giá</t>
  </si>
  <si>
    <t>Thành tiền</t>
  </si>
  <si>
    <t>Trước VAT</t>
  </si>
  <si>
    <t>HH 15%</t>
  </si>
  <si>
    <t>Ghi chú</t>
  </si>
  <si>
    <t>Mã khách hàng</t>
  </si>
  <si>
    <t>Nhãn đơn</t>
  </si>
  <si>
    <t>CL2300003</t>
  </si>
  <si>
    <t xml:space="preserve">Thể thao biển </t>
  </si>
  <si>
    <t>Nhà Phao</t>
  </si>
  <si>
    <t>Phao Chuối</t>
  </si>
  <si>
    <t xml:space="preserve"> Jetsky </t>
  </si>
  <si>
    <t>Daily Sale</t>
  </si>
  <si>
    <t>Mr Hamela Krysztop</t>
  </si>
  <si>
    <t>Mr Belichenko  Sergey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</si>
</sst>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??_-;_-@"/>
    <numFmt numFmtId="165" formatCode="000000"/>
    <numFmt numFmtId="166" formatCode="_(* #,##0_);_(* \(#,##0\);_(* &quot;-&quot;??_);_(@_)"/>
    <numFmt numFmtId="170" formatCode="[$-101042A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rgb="FFC5E0B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64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3" fillId="0" borderId="0" xfId="0" applyFont="1"/>
    <xf numFmtId="3" fontId="3" fillId="3" borderId="5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166" fontId="3" fillId="3" borderId="1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/>
    <xf numFmtId="166" fontId="3" fillId="3" borderId="5" xfId="0" applyNumberFormat="1" applyFont="1" applyFill="1" applyBorder="1" applyAlignment="1">
      <alignment horizontal="center"/>
    </xf>
    <xf numFmtId="170" fontId="1" fillId="5" borderId="3" xfId="0" applyNumberFormat="1" applyFont="1" applyFill="1" applyBorder="1" applyAlignment="1">
      <alignment horizontal="center" vertical="center" wrapText="1"/>
    </xf>
    <xf numFmtId="170" fontId="3" fillId="3" borderId="3" xfId="0" applyNumberFormat="1" applyFont="1" applyFill="1" applyBorder="1" applyAlignment="1">
      <alignment horizontal="center"/>
    </xf>
    <xf numFmtId="170" fontId="3" fillId="0" borderId="0" xfId="0" applyNumberFormat="1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70" formatCode="[$-101042A]d\ mmmm\ yyyy;@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_-* #,##0_-;\-* #,##0_-;_-* &quot;-&quot;??_-;_-@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_-* #,##0_-;\-* #,##0_-;_-* &quot;-&quot;??_-;_-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_-* #,##0_-;\-* #,##0_-;_-* &quot;-&quot;??_-;_-@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_-* #,##0_-;\-* #,##0_-;_-* &quot;-&quot;??_-;_-@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6" formatCode="_(* #,##0_);_(* \(#,##0\);_(* &quot;-&quot;??_);_(@_)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6" formatCode="_(* #,##0_);_(* \(#,##0\);_(* &quot;-&quot;??_);_(@_)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5" formatCode="000000"/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</dxf>
    <dxf>
      <border outline="0"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_-* #,##0_-;\-* #,##0_-;_-* &quot;-&quot;??_-;_-@"/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-* #,##0_-;\-* #,##0_-;_-* &quot;-&quot;??_-;_-@"/>
      <fill>
        <patternFill patternType="solid">
          <fgColor rgb="FFC5E0B3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9" totalsRowShown="0" headerRowDxfId="17" dataDxfId="15" headerRowBorderDxfId="16" tableBorderDxfId="14">
  <autoFilter ref="A1:N9" xr:uid="{00000000-0009-0000-0100-000001000000}"/>
  <tableColumns count="14">
    <tableColumn id="1" xr3:uid="{00000000-0010-0000-0000-000001000000}" name="Mã khách hàng" dataDxfId="13"/>
    <tableColumn id="2" xr3:uid="{00000000-0010-0000-0000-000002000000}" name="Nhãn đơn" dataDxfId="12"/>
    <tableColumn id="3" xr3:uid="{00000000-0010-0000-0000-000003000000}" name="Ngày" dataDxfId="0"/>
    <tableColumn id="4" xr3:uid="{00000000-0010-0000-0000-000004000000}" name="Mr" dataDxfId="11"/>
    <tableColumn id="5" xr3:uid="{00000000-0010-0000-0000-000005000000}" name="Số Conf No" dataDxfId="10"/>
    <tableColumn id="6" xr3:uid="{00000000-0010-0000-0000-000006000000}" name="Số phòng" dataDxfId="9"/>
    <tableColumn id="7" xr3:uid="{00000000-0010-0000-0000-000007000000}" name="Số seri" dataDxfId="8"/>
    <tableColumn id="8" xr3:uid="{00000000-0010-0000-0000-000008000000}" name="Tên SP" dataDxfId="7"/>
    <tableColumn id="9" xr3:uid="{00000000-0010-0000-0000-000009000000}" name="SL" dataDxfId="6"/>
    <tableColumn id="10" xr3:uid="{00000000-0010-0000-0000-00000A000000}" name="Đơn giá" dataDxfId="5"/>
    <tableColumn id="11" xr3:uid="{00000000-0010-0000-0000-00000B000000}" name="Thành tiền" dataDxfId="4">
      <calculatedColumnFormula>Table1[[#This Row],[SL]]*Table1[[#This Row],[Đơn giá]]</calculatedColumnFormula>
    </tableColumn>
    <tableColumn id="12" xr3:uid="{00000000-0010-0000-0000-00000C000000}" name="Trước VAT" dataDxfId="3">
      <calculatedColumnFormula>Table1[[#This Row],[Thành tiền]]/1.08</calculatedColumnFormula>
    </tableColumn>
    <tableColumn id="13" xr3:uid="{00000000-0010-0000-0000-00000D000000}" name="HH 15%" dataDxfId="2">
      <calculatedColumnFormula>Table1[[#This Row],[Trước VAT]]*15%</calculatedColumnFormula>
    </tableColumn>
    <tableColumn id="14" xr3:uid="{00000000-0010-0000-0000-00000E000000}" name="Ghi chú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80" zoomScaleNormal="80" workbookViewId="0">
      <selection activeCell="C5" sqref="C5"/>
    </sheetView>
  </sheetViews>
  <sheetFormatPr defaultRowHeight="15" x14ac:dyDescent="0.25"/>
  <cols>
    <col min="1" max="1" width="17.42578125" style="9" customWidth="1"/>
    <col min="2" max="2" width="24.7109375" style="9" customWidth="1"/>
    <col min="3" max="3" width="18.28515625" style="18" customWidth="1"/>
    <col min="4" max="4" width="21.5703125" style="9" customWidth="1"/>
    <col min="5" max="5" width="13.7109375" style="9" customWidth="1"/>
    <col min="6" max="6" width="11.7109375" style="9" customWidth="1"/>
    <col min="7" max="7" width="15.85546875" style="9" customWidth="1"/>
    <col min="8" max="8" width="13.85546875" style="9" bestFit="1" customWidth="1"/>
    <col min="9" max="9" width="10.140625" style="9" customWidth="1"/>
    <col min="10" max="10" width="13.5703125" style="9" customWidth="1"/>
    <col min="11" max="11" width="15" style="9" customWidth="1"/>
    <col min="12" max="12" width="14.5703125" style="9" customWidth="1"/>
    <col min="13" max="13" width="14.140625" style="9" customWidth="1"/>
    <col min="14" max="14" width="22.5703125" style="9" customWidth="1"/>
    <col min="15" max="16384" width="9.140625" style="9"/>
  </cols>
  <sheetData>
    <row r="1" spans="1:14" x14ac:dyDescent="0.25">
      <c r="A1" s="5" t="s">
        <v>12</v>
      </c>
      <c r="B1" s="5" t="s">
        <v>13</v>
      </c>
      <c r="C1" s="1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8" t="s">
        <v>11</v>
      </c>
    </row>
    <row r="2" spans="1:14" x14ac:dyDescent="0.25">
      <c r="A2" s="9" t="s">
        <v>14</v>
      </c>
      <c r="B2" s="1" t="s">
        <v>15</v>
      </c>
      <c r="C2" s="17">
        <v>45357</v>
      </c>
      <c r="D2" s="10" t="s">
        <v>19</v>
      </c>
      <c r="E2" s="11">
        <v>61203576129</v>
      </c>
      <c r="F2" s="11">
        <v>9007</v>
      </c>
      <c r="G2" s="12">
        <v>41</v>
      </c>
      <c r="H2" s="11" t="s">
        <v>17</v>
      </c>
      <c r="I2" s="13">
        <v>1</v>
      </c>
      <c r="J2" s="14">
        <v>1200000</v>
      </c>
      <c r="K2" s="2">
        <f>Table1[[#This Row],[SL]]*Table1[[#This Row],[Đơn giá]]</f>
        <v>1200000</v>
      </c>
      <c r="L2" s="3">
        <f>Table1[[#This Row],[Thành tiền]]/1.08</f>
        <v>1111111.111111111</v>
      </c>
      <c r="M2" s="2">
        <f>Table1[[#This Row],[Trước VAT]]*15%</f>
        <v>166666.66666666666</v>
      </c>
      <c r="N2" s="4"/>
    </row>
    <row r="3" spans="1:14" x14ac:dyDescent="0.25">
      <c r="A3" s="9" t="s">
        <v>14</v>
      </c>
      <c r="B3" s="1" t="s">
        <v>15</v>
      </c>
      <c r="C3" s="17">
        <v>45357</v>
      </c>
      <c r="D3" s="10" t="s">
        <v>19</v>
      </c>
      <c r="E3" s="11">
        <v>61203576129</v>
      </c>
      <c r="F3" s="11">
        <v>9007</v>
      </c>
      <c r="G3" s="12">
        <v>41</v>
      </c>
      <c r="H3" s="15" t="s">
        <v>18</v>
      </c>
      <c r="I3" s="13">
        <v>1</v>
      </c>
      <c r="J3" s="14">
        <v>700000</v>
      </c>
      <c r="K3" s="2">
        <f>Table1[[#This Row],[SL]]*Table1[[#This Row],[Đơn giá]]</f>
        <v>700000</v>
      </c>
      <c r="L3" s="3">
        <f>Table1[[#This Row],[Thành tiền]]/1.08</f>
        <v>648148.14814814809</v>
      </c>
      <c r="M3" s="2">
        <f>Table1[[#This Row],[Trước VAT]]*15%</f>
        <v>97222.222222222204</v>
      </c>
      <c r="N3" s="4"/>
    </row>
    <row r="4" spans="1:14" x14ac:dyDescent="0.25">
      <c r="A4" s="9" t="s">
        <v>14</v>
      </c>
      <c r="B4" s="1" t="s">
        <v>15</v>
      </c>
      <c r="C4" s="17">
        <v>45357</v>
      </c>
      <c r="D4" s="10" t="s">
        <v>19</v>
      </c>
      <c r="E4" s="11">
        <v>61203576129</v>
      </c>
      <c r="F4" s="11">
        <v>9007</v>
      </c>
      <c r="G4" s="12">
        <v>41</v>
      </c>
      <c r="H4" s="15" t="s">
        <v>16</v>
      </c>
      <c r="I4" s="13">
        <v>1</v>
      </c>
      <c r="J4" s="14">
        <v>100000</v>
      </c>
      <c r="K4" s="2">
        <f>Table1[[#This Row],[SL]]*Table1[[#This Row],[Đơn giá]]</f>
        <v>100000</v>
      </c>
      <c r="L4" s="3">
        <f>Table1[[#This Row],[Thành tiền]]/1.08</f>
        <v>92592.592592592584</v>
      </c>
      <c r="M4" s="2">
        <f>Table1[[#This Row],[Trước VAT]]*15%</f>
        <v>13888.888888888887</v>
      </c>
      <c r="N4" s="4"/>
    </row>
    <row r="5" spans="1:14" x14ac:dyDescent="0.25">
      <c r="A5" s="9" t="s">
        <v>14</v>
      </c>
      <c r="B5" s="1" t="s">
        <v>15</v>
      </c>
      <c r="C5" s="17">
        <v>45357</v>
      </c>
      <c r="D5" s="10" t="s">
        <v>19</v>
      </c>
      <c r="E5" s="11">
        <v>61203576129</v>
      </c>
      <c r="F5" s="11">
        <v>9007</v>
      </c>
      <c r="G5" s="12">
        <v>42</v>
      </c>
      <c r="H5" s="15" t="s">
        <v>16</v>
      </c>
      <c r="I5" s="13">
        <v>2</v>
      </c>
      <c r="J5" s="14">
        <v>100000</v>
      </c>
      <c r="K5" s="2">
        <f>Table1[[#This Row],[SL]]*Table1[[#This Row],[Đơn giá]]</f>
        <v>200000</v>
      </c>
      <c r="L5" s="3">
        <f>Table1[[#This Row],[Thành tiền]]/1.08</f>
        <v>185185.18518518517</v>
      </c>
      <c r="M5" s="2">
        <f>Table1[[#This Row],[Trước VAT]]*15%</f>
        <v>27777.777777777774</v>
      </c>
      <c r="N5" s="4"/>
    </row>
    <row r="6" spans="1:14" x14ac:dyDescent="0.25">
      <c r="A6" s="9" t="s">
        <v>14</v>
      </c>
      <c r="B6" s="1" t="s">
        <v>15</v>
      </c>
      <c r="C6" s="17">
        <v>45357</v>
      </c>
      <c r="D6" s="10" t="s">
        <v>20</v>
      </c>
      <c r="E6" s="11">
        <v>61203277094</v>
      </c>
      <c r="F6" s="11">
        <v>4208</v>
      </c>
      <c r="G6" s="12">
        <v>43</v>
      </c>
      <c r="H6" s="15" t="s">
        <v>18</v>
      </c>
      <c r="I6" s="13">
        <v>1</v>
      </c>
      <c r="J6" s="14">
        <v>700000</v>
      </c>
      <c r="K6" s="2">
        <f>Table1[[#This Row],[SL]]*Table1[[#This Row],[Đơn giá]]</f>
        <v>700000</v>
      </c>
      <c r="L6" s="3">
        <f>Table1[[#This Row],[Thành tiền]]/1.08</f>
        <v>648148.14814814809</v>
      </c>
      <c r="M6" s="2">
        <f>Table1[[#This Row],[Trước VAT]]*15%</f>
        <v>97222.222222222204</v>
      </c>
      <c r="N6" s="4"/>
    </row>
    <row r="7" spans="1:14" x14ac:dyDescent="0.25">
      <c r="A7" s="9" t="s">
        <v>14</v>
      </c>
      <c r="B7" s="1" t="s">
        <v>15</v>
      </c>
      <c r="C7" s="17">
        <v>45357</v>
      </c>
      <c r="D7" s="10" t="s">
        <v>19</v>
      </c>
      <c r="E7" s="11">
        <v>61203576129</v>
      </c>
      <c r="F7" s="11">
        <v>9007</v>
      </c>
      <c r="G7" s="12">
        <v>44</v>
      </c>
      <c r="H7" s="15" t="s">
        <v>18</v>
      </c>
      <c r="I7" s="13">
        <v>1</v>
      </c>
      <c r="J7" s="14">
        <v>1100000</v>
      </c>
      <c r="K7" s="2">
        <f>Table1[[#This Row],[SL]]*Table1[[#This Row],[Đơn giá]]</f>
        <v>1100000</v>
      </c>
      <c r="L7" s="3">
        <f>Table1[[#This Row],[Thành tiền]]/1.08</f>
        <v>1018518.5185185184</v>
      </c>
      <c r="M7" s="2">
        <f>Table1[[#This Row],[Trước VAT]]*15%</f>
        <v>152777.77777777775</v>
      </c>
      <c r="N7" s="4"/>
    </row>
    <row r="8" spans="1:14" x14ac:dyDescent="0.25">
      <c r="A8" s="9" t="s">
        <v>14</v>
      </c>
      <c r="B8" s="1" t="s">
        <v>15</v>
      </c>
      <c r="C8" s="17">
        <v>45357</v>
      </c>
      <c r="D8" s="10" t="s">
        <v>19</v>
      </c>
      <c r="E8" s="11">
        <v>61203576129</v>
      </c>
      <c r="F8" s="11">
        <v>9007</v>
      </c>
      <c r="G8" s="12">
        <v>45</v>
      </c>
      <c r="H8" s="15" t="s">
        <v>18</v>
      </c>
      <c r="I8" s="13">
        <v>2</v>
      </c>
      <c r="J8" s="14">
        <v>900000</v>
      </c>
      <c r="K8" s="2">
        <f>Table1[[#This Row],[SL]]*Table1[[#This Row],[Đơn giá]]</f>
        <v>1800000</v>
      </c>
      <c r="L8" s="3">
        <f>Table1[[#This Row],[Thành tiền]]/1.08</f>
        <v>1666666.6666666665</v>
      </c>
      <c r="M8" s="2">
        <f>Table1[[#This Row],[Trước VAT]]*15%</f>
        <v>249999.99999999997</v>
      </c>
      <c r="N8" s="4"/>
    </row>
    <row r="9" spans="1:14" x14ac:dyDescent="0.25">
      <c r="A9" s="9" t="s">
        <v>14</v>
      </c>
      <c r="B9" s="1" t="s">
        <v>15</v>
      </c>
      <c r="C9" s="17">
        <v>45357</v>
      </c>
      <c r="D9" s="10" t="s">
        <v>21</v>
      </c>
      <c r="E9" s="11">
        <v>61203447740</v>
      </c>
      <c r="F9" s="11">
        <v>3535</v>
      </c>
      <c r="G9" s="12">
        <v>46</v>
      </c>
      <c r="H9" s="15" t="s">
        <v>18</v>
      </c>
      <c r="I9" s="13">
        <v>1</v>
      </c>
      <c r="J9" s="14">
        <v>1100000</v>
      </c>
      <c r="K9" s="2">
        <f>Table1[[#This Row],[SL]]*Table1[[#This Row],[Đơn giá]]</f>
        <v>1100000</v>
      </c>
      <c r="L9" s="3">
        <f>Table1[[#This Row],[Thành tiền]]/1.08</f>
        <v>1018518.5185185184</v>
      </c>
      <c r="M9" s="2">
        <f>Table1[[#This Row],[Trước VAT]]*15%</f>
        <v>152777.77777777775</v>
      </c>
      <c r="N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Mirrors</dc:creator>
  <cp:lastModifiedBy>Mirrors</cp:lastModifiedBy>
  <dcterms:created xsi:type="dcterms:W3CDTF">2024-01-24T01:34:06Z</dcterms:created>
  <dcterms:modified xsi:type="dcterms:W3CDTF">2024-03-08T04:41:44Z</dcterms:modified>
</cp:coreProperties>
</file>