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16380" windowHeight="8200" tabRatio="500"/>
  </bookViews>
  <sheets>
    <sheet name="tower" sheetId="1" r:id="rId1"/>
    <sheet name="json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39" i="1" l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40" i="1"/>
  <c r="L41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18" i="1"/>
  <c r="B41" i="1"/>
  <c r="C41" i="1"/>
  <c r="D41" i="1"/>
  <c r="C40" i="1"/>
  <c r="D40" i="1"/>
  <c r="M40" i="1"/>
  <c r="I40" i="1"/>
  <c r="O40" i="1"/>
  <c r="A56" i="2"/>
  <c r="C39" i="1"/>
  <c r="D39" i="1"/>
  <c r="M39" i="1"/>
  <c r="I39" i="1"/>
  <c r="O39" i="1"/>
  <c r="A55" i="2"/>
  <c r="C38" i="1"/>
  <c r="D38" i="1"/>
  <c r="M38" i="1"/>
  <c r="I38" i="1"/>
  <c r="O38" i="1"/>
  <c r="A54" i="2"/>
  <c r="C37" i="1"/>
  <c r="D37" i="1"/>
  <c r="M37" i="1"/>
  <c r="I37" i="1"/>
  <c r="O37" i="1"/>
  <c r="A53" i="2"/>
  <c r="C36" i="1"/>
  <c r="D36" i="1"/>
  <c r="M36" i="1"/>
  <c r="I36" i="1"/>
  <c r="O36" i="1"/>
  <c r="A52" i="2"/>
  <c r="C35" i="1"/>
  <c r="D35" i="1"/>
  <c r="M35" i="1"/>
  <c r="I35" i="1"/>
  <c r="O35" i="1"/>
  <c r="A51" i="2"/>
  <c r="C34" i="1"/>
  <c r="D34" i="1"/>
  <c r="M34" i="1"/>
  <c r="I34" i="1"/>
  <c r="O34" i="1"/>
  <c r="A50" i="2"/>
  <c r="C33" i="1"/>
  <c r="D33" i="1"/>
  <c r="M33" i="1"/>
  <c r="I33" i="1"/>
  <c r="O33" i="1"/>
  <c r="A49" i="2"/>
  <c r="C32" i="1"/>
  <c r="D32" i="1"/>
  <c r="M32" i="1"/>
  <c r="I32" i="1"/>
  <c r="O32" i="1"/>
  <c r="A48" i="2"/>
  <c r="C31" i="1"/>
  <c r="D31" i="1"/>
  <c r="M31" i="1"/>
  <c r="I31" i="1"/>
  <c r="O31" i="1"/>
  <c r="A47" i="2"/>
  <c r="C30" i="1"/>
  <c r="D30" i="1"/>
  <c r="M30" i="1"/>
  <c r="I30" i="1"/>
  <c r="O30" i="1"/>
  <c r="A46" i="2"/>
  <c r="C29" i="1"/>
  <c r="D29" i="1"/>
  <c r="M29" i="1"/>
  <c r="I29" i="1"/>
  <c r="O29" i="1"/>
  <c r="A45" i="2"/>
  <c r="C28" i="1"/>
  <c r="D28" i="1"/>
  <c r="M28" i="1"/>
  <c r="I28" i="1"/>
  <c r="O28" i="1"/>
  <c r="A44" i="2"/>
  <c r="C27" i="1"/>
  <c r="D27" i="1"/>
  <c r="M27" i="1"/>
  <c r="I27" i="1"/>
  <c r="O27" i="1"/>
  <c r="A43" i="2"/>
  <c r="C26" i="1"/>
  <c r="D26" i="1"/>
  <c r="M26" i="1"/>
  <c r="I26" i="1"/>
  <c r="O26" i="1"/>
  <c r="A42" i="2"/>
  <c r="C25" i="1"/>
  <c r="D25" i="1"/>
  <c r="M25" i="1"/>
  <c r="I25" i="1"/>
  <c r="O25" i="1"/>
  <c r="A41" i="2"/>
  <c r="C24" i="1"/>
  <c r="D24" i="1"/>
  <c r="M24" i="1"/>
  <c r="I24" i="1"/>
  <c r="O24" i="1"/>
  <c r="A40" i="2"/>
  <c r="C23" i="1"/>
  <c r="D23" i="1"/>
  <c r="M23" i="1"/>
  <c r="I23" i="1"/>
  <c r="O23" i="1"/>
  <c r="A39" i="2"/>
  <c r="C22" i="1"/>
  <c r="D22" i="1"/>
  <c r="M22" i="1"/>
  <c r="I22" i="1"/>
  <c r="O22" i="1"/>
  <c r="A38" i="2"/>
  <c r="C21" i="1"/>
  <c r="D21" i="1"/>
  <c r="M21" i="1"/>
  <c r="I21" i="1"/>
  <c r="O21" i="1"/>
  <c r="A37" i="2"/>
  <c r="C20" i="1"/>
  <c r="D20" i="1"/>
  <c r="M20" i="1"/>
  <c r="I20" i="1"/>
  <c r="O20" i="1"/>
  <c r="A36" i="2"/>
  <c r="C19" i="1"/>
  <c r="D19" i="1"/>
  <c r="M19" i="1"/>
  <c r="I19" i="1"/>
  <c r="O19" i="1"/>
  <c r="A35" i="2"/>
  <c r="C18" i="1"/>
  <c r="D18" i="1"/>
  <c r="M18" i="1"/>
  <c r="I18" i="1"/>
  <c r="O18" i="1"/>
  <c r="A34" i="2"/>
  <c r="D17" i="1" a="1"/>
  <c r="D17" i="1"/>
  <c r="C17" i="1"/>
  <c r="M41" i="1"/>
  <c r="O41" i="1"/>
  <c r="A57" i="2"/>
  <c r="E41" i="1"/>
</calcChain>
</file>

<file path=xl/sharedStrings.xml><?xml version="1.0" encoding="utf-8"?>
<sst xmlns="http://schemas.openxmlformats.org/spreadsheetml/2006/main" count="64" uniqueCount="56">
  <si>
    <t>Tower Munich</t>
  </si>
  <si>
    <t>total length</t>
  </si>
  <si>
    <t>len_m_tot</t>
  </si>
  <si>
    <t>References</t>
  </si>
  <si>
    <t>EI</t>
  </si>
  <si>
    <t>Mass per length</t>
  </si>
  <si>
    <t>Normal force</t>
  </si>
  <si>
    <t>length</t>
  </si>
  <si>
    <t>value</t>
  </si>
  <si>
    <t>Nm^2</t>
  </si>
  <si>
    <t>kg/m</t>
  </si>
  <si>
    <t>N</t>
  </si>
  <si>
    <t>Model</t>
  </si>
  <si>
    <t>E_Modulus</t>
  </si>
  <si>
    <t>len_measured</t>
  </si>
  <si>
    <t>EI_measured</t>
  </si>
  <si>
    <t>m_measured</t>
  </si>
  <si>
    <t>m</t>
  </si>
  <si>
    <t>mass</t>
  </si>
  <si>
    <t>I</t>
  </si>
  <si>
    <t>Control =&gt;</t>
  </si>
  <si>
    <t>{</t>
  </si>
  <si>
    <t xml:space="preserve">    "header": {</t>
  </si>
  <si>
    <t xml:space="preserve">        "designator": "munich tower",</t>
  </si>
  <si>
    <t xml:space="preserve">        "project": "unit test",</t>
  </si>
  <si>
    <t xml:space="preserve">        "version": "0",</t>
  </si>
  <si>
    <t xml:space="preserve">        "user": "christof dittmar",</t>
  </si>
  <si>
    <t xml:space="preserve">        "description": "unit test for pDelta effects (2nd order)",</t>
  </si>
  <si>
    <t xml:space="preserve">        "note": "the model was modified to fit 1st mode w/o pDelta to expected values"</t>
  </si>
  <si>
    <t xml:space="preserve">    },</t>
  </si>
  <si>
    <t xml:space="preserve">    "parameters": {</t>
  </si>
  <si>
    <t xml:space="preserve">        "p_delta": false,</t>
  </si>
  <si>
    <t xml:space="preserve">        "prefer_positive_lateral_mode_shape_values": false,</t>
  </si>
  <si>
    <t xml:space="preserve">        "number_of_modes": 4,</t>
  </si>
  <si>
    <t xml:space="preserve">        "normalize_mode_shapes": true,</t>
  </si>
  <si>
    <t xml:space="preserve">        "gravity": 9.81</t>
  </si>
  <si>
    <t xml:space="preserve">    "model": {</t>
  </si>
  <si>
    <t xml:space="preserve">        "beam_type": "B_2DOF_II",</t>
  </si>
  <si>
    <t xml:space="preserve">        "dofs": [</t>
  </si>
  <si>
    <t xml:space="preserve">            {</t>
  </si>
  <si>
    <t xml:space="preserve">                "x": 0.0,</t>
  </si>
  <si>
    <t xml:space="preserve">                "DOF.W": 0.0,</t>
  </si>
  <si>
    <t xml:space="preserve">                "DOF.PHI": 0.0</t>
  </si>
  <si>
    <t xml:space="preserve">            }</t>
  </si>
  <si>
    <t xml:space="preserve">        ],</t>
  </si>
  <si>
    <t xml:space="preserve">        "springs": [</t>
  </si>
  <si>
    <t xml:space="preserve">                "DOF.W": 1.2e6,</t>
  </si>
  <si>
    <t xml:space="preserve">                "DOF.PHI": 5.0e7</t>
  </si>
  <si>
    <t xml:space="preserve">        "beams": [</t>
  </si>
  <si>
    <t xml:space="preserve">        ]</t>
  </si>
  <si>
    <t xml:space="preserve">    }</t>
  </si>
  <si>
    <t>}</t>
  </si>
  <si>
    <t>EI_scale</t>
  </si>
  <si>
    <t>`</t>
  </si>
  <si>
    <t>g</t>
  </si>
  <si>
    <t>N_acc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</si>
</sst>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6" x14ac:knownFonts="1">
    <font>
      <sz val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6">
    <xf numFmtId="0" fontId="0" fillId="0" borderId="0"/>
    <xf numFmtId="0" fontId="1" fillId="0" borderId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0" borderId="1" xfId="0" applyFont="1" applyBorder="1"/>
    <xf numFmtId="11" fontId="0" fillId="0" borderId="0" xfId="0" applyNumberFormat="1"/>
    <xf numFmtId="0" fontId="0" fillId="0" borderId="0" xfId="0" applyFont="1" applyBorder="1"/>
    <xf numFmtId="11" fontId="0" fillId="0" borderId="0" xfId="0" applyNumberFormat="1" applyBorder="1"/>
    <xf numFmtId="164" fontId="0" fillId="0" borderId="0" xfId="0" applyNumberFormat="1"/>
    <xf numFmtId="2" fontId="0" fillId="0" borderId="0" xfId="0" applyNumberFormat="1"/>
    <xf numFmtId="0" fontId="0" fillId="0" borderId="0" xfId="0" applyFont="1" applyBorder="1" applyAlignment="1">
      <alignment horizontal="right"/>
    </xf>
  </cellXfs>
  <cellStyles count="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Result" xfId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L18" sqref="L18"/>
    </sheetView>
  </sheetViews>
  <sheetFormatPr baseColWidth="10" defaultColWidth="11.5" defaultRowHeight="12" x14ac:dyDescent="0"/>
  <cols>
    <col min="1" max="1" width="12.1640625" customWidth="1"/>
  </cols>
  <sheetData>
    <row r="1" spans="1:13" ht="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3">
      <c r="A3" t="s">
        <v>1</v>
      </c>
      <c r="B3">
        <v>293.5</v>
      </c>
    </row>
    <row r="4" spans="1:13">
      <c r="A4" t="s">
        <v>2</v>
      </c>
      <c r="B4">
        <v>99.56</v>
      </c>
    </row>
    <row r="7" spans="1:13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5"/>
      <c r="L7" s="5"/>
    </row>
    <row r="8" spans="1:13">
      <c r="B8" t="s">
        <v>4</v>
      </c>
      <c r="D8" t="s">
        <v>5</v>
      </c>
      <c r="F8" t="s">
        <v>6</v>
      </c>
    </row>
    <row r="9" spans="1:13">
      <c r="A9" t="s">
        <v>7</v>
      </c>
      <c r="B9">
        <v>38.1</v>
      </c>
      <c r="D9">
        <v>34.5</v>
      </c>
      <c r="F9">
        <v>27.9</v>
      </c>
    </row>
    <row r="10" spans="1:13">
      <c r="A10" t="s">
        <v>8</v>
      </c>
      <c r="B10" s="4">
        <v>122000000000000</v>
      </c>
      <c r="C10" t="s">
        <v>9</v>
      </c>
      <c r="D10" s="4">
        <v>250000</v>
      </c>
      <c r="E10" t="s">
        <v>10</v>
      </c>
      <c r="F10" s="4">
        <v>2000000</v>
      </c>
      <c r="G10" t="s">
        <v>11</v>
      </c>
    </row>
    <row r="13" spans="1:13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</row>
    <row r="14" spans="1:13">
      <c r="A14" s="5" t="s">
        <v>13</v>
      </c>
      <c r="B14" s="6">
        <v>210000000000</v>
      </c>
      <c r="C14" s="5"/>
      <c r="D14" s="5"/>
      <c r="E14" s="5"/>
      <c r="F14" s="5"/>
      <c r="G14" s="5"/>
      <c r="H14" s="5"/>
      <c r="I14" s="5"/>
      <c r="J14" s="9" t="s">
        <v>54</v>
      </c>
      <c r="K14" s="5">
        <v>9.81</v>
      </c>
      <c r="L14" s="5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3">
      <c r="B16" t="s">
        <v>14</v>
      </c>
      <c r="D16" t="s">
        <v>7</v>
      </c>
      <c r="E16" t="s">
        <v>15</v>
      </c>
      <c r="F16" t="s">
        <v>52</v>
      </c>
      <c r="G16" t="s">
        <v>4</v>
      </c>
      <c r="H16" t="s">
        <v>16</v>
      </c>
      <c r="I16" t="s">
        <v>17</v>
      </c>
      <c r="J16" t="s">
        <v>18</v>
      </c>
      <c r="K16" t="s">
        <v>11</v>
      </c>
      <c r="L16" t="s">
        <v>55</v>
      </c>
      <c r="M16" t="s">
        <v>19</v>
      </c>
    </row>
    <row r="17" spans="1:15">
      <c r="A17" t="s">
        <v>20</v>
      </c>
      <c r="C17">
        <f>SUM(C18:C41)</f>
        <v>0.99999999999999989</v>
      </c>
      <c r="D17" s="7" t="b">
        <f t="array" ref="D17">SUM(D18:D41)=B3</f>
        <v>1</v>
      </c>
    </row>
    <row r="18" spans="1:15">
      <c r="A18">
        <v>1</v>
      </c>
      <c r="B18">
        <v>4.5199999999999996</v>
      </c>
      <c r="C18">
        <f t="shared" ref="C18:C41" si="0">B18/$B$4</f>
        <v>4.5399758939333061E-2</v>
      </c>
      <c r="D18">
        <f t="shared" ref="D18:D41" si="1">C18*$B$3</f>
        <v>13.324829248694254</v>
      </c>
      <c r="E18">
        <v>38.1</v>
      </c>
      <c r="F18">
        <v>1</v>
      </c>
      <c r="G18" s="4">
        <f>E18/$B$9*F18*$B$10</f>
        <v>122000000000000</v>
      </c>
      <c r="H18">
        <v>34.5</v>
      </c>
      <c r="I18">
        <f t="shared" ref="I18:I37" si="2">H18/$D$9*$D$10</f>
        <v>250000</v>
      </c>
      <c r="J18">
        <f>I18*D18</f>
        <v>3331207.3121735635</v>
      </c>
      <c r="K18">
        <f>-J18*$K$14</f>
        <v>-32679143.732422661</v>
      </c>
      <c r="L18">
        <f t="shared" ref="L18:L39" si="3">L19+K18</f>
        <v>-209632662.37391105</v>
      </c>
      <c r="M18">
        <f t="shared" ref="M18:M41" si="4">G18/$B$14</f>
        <v>580.95238095238096</v>
      </c>
      <c r="O18" t="str">
        <f>"{""length"":"&amp;D18&amp;", ""area"":0.0, ""area_moi"":"&amp;M18&amp;", ""mass"":" &amp;J18&amp;", ""e_modul"": "&amp;$B$14&amp;"}"</f>
        <v>{"length":13.3248292486943, "area":0.0, "area_moi":580.952380952381, "mass":3331207.31217356, "e_modul": 210000000000}</v>
      </c>
    </row>
    <row r="19" spans="1:15">
      <c r="A19">
        <v>2</v>
      </c>
      <c r="B19">
        <v>5.33</v>
      </c>
      <c r="C19">
        <f t="shared" si="0"/>
        <v>5.3535556448372837E-2</v>
      </c>
      <c r="D19">
        <f t="shared" si="1"/>
        <v>15.712685817597428</v>
      </c>
      <c r="E19">
        <v>12.63</v>
      </c>
      <c r="F19">
        <v>0.97</v>
      </c>
      <c r="G19" s="4">
        <f t="shared" ref="G19:G40" si="5">E19/$B$9*F19*$B$10</f>
        <v>39229244094488.188</v>
      </c>
      <c r="H19">
        <v>13.28</v>
      </c>
      <c r="I19">
        <f t="shared" si="2"/>
        <v>96231.884057971009</v>
      </c>
      <c r="J19">
        <f t="shared" ref="J19:J41" si="6">I19*D19</f>
        <v>1512061.3598383612</v>
      </c>
      <c r="K19">
        <f t="shared" ref="K19:K41" si="7">-J19*$K$14</f>
        <v>-14833321.940014323</v>
      </c>
      <c r="L19">
        <f t="shared" si="3"/>
        <v>-176953518.6414884</v>
      </c>
      <c r="M19">
        <f t="shared" si="4"/>
        <v>186.80592425946756</v>
      </c>
      <c r="O19" t="str">
        <f>"{""length"":"&amp;D19&amp;", ""area"":0.0, ""area_moi"":"&amp;M19&amp;", ""mass"":" &amp;J19&amp;", ""e_modul"": "&amp;$B$14&amp;"}"</f>
        <v>{"length":15.7126858175974, "area":0.0, "area_moi":186.805924259468, "mass":1512061.35983836, "e_modul": 210000000000}</v>
      </c>
    </row>
    <row r="20" spans="1:15">
      <c r="A20">
        <v>3</v>
      </c>
      <c r="B20">
        <v>5.36</v>
      </c>
      <c r="C20">
        <f t="shared" si="0"/>
        <v>5.3836882282040983E-2</v>
      </c>
      <c r="D20">
        <f t="shared" si="1"/>
        <v>15.801124949779028</v>
      </c>
      <c r="E20">
        <v>9.7200000000000006</v>
      </c>
      <c r="F20">
        <v>0.97</v>
      </c>
      <c r="G20" s="4">
        <f t="shared" si="5"/>
        <v>30190677165354.332</v>
      </c>
      <c r="H20">
        <v>11.36</v>
      </c>
      <c r="I20">
        <f t="shared" si="2"/>
        <v>82318.840579710144</v>
      </c>
      <c r="J20">
        <f t="shared" si="6"/>
        <v>1300730.2857209402</v>
      </c>
      <c r="K20">
        <f t="shared" si="7"/>
        <v>-12760164.102922425</v>
      </c>
      <c r="L20">
        <f t="shared" si="3"/>
        <v>-162120196.70147407</v>
      </c>
      <c r="M20">
        <f t="shared" si="4"/>
        <v>143.76512935883017</v>
      </c>
      <c r="O20" t="str">
        <f>"{""length"":"&amp;D20&amp;", ""area"":0.0, ""area_moi"":"&amp;M20&amp;", ""mass"":" &amp;J20&amp;", ""e_modul"": "&amp;$B$14&amp;"}"</f>
        <v>{"length":15.801124949779, "area":0.0, "area_moi":143.76512935883, "mass":1300730.28572094, "e_modul": 210000000000}</v>
      </c>
    </row>
    <row r="21" spans="1:15">
      <c r="A21">
        <v>4</v>
      </c>
      <c r="B21">
        <v>4.9400000000000004</v>
      </c>
      <c r="C21">
        <f t="shared" si="0"/>
        <v>4.9618320610687022E-2</v>
      </c>
      <c r="D21">
        <f t="shared" si="1"/>
        <v>14.56297709923664</v>
      </c>
      <c r="E21">
        <v>8.17</v>
      </c>
      <c r="F21">
        <v>0.97</v>
      </c>
      <c r="G21" s="4">
        <f t="shared" si="5"/>
        <v>25376320209973.754</v>
      </c>
      <c r="H21">
        <v>11.24</v>
      </c>
      <c r="I21">
        <f t="shared" si="2"/>
        <v>81449.275362318847</v>
      </c>
      <c r="J21">
        <f t="shared" si="6"/>
        <v>1186143.9318508685</v>
      </c>
      <c r="K21">
        <f t="shared" si="7"/>
        <v>-11636071.971457021</v>
      </c>
      <c r="L21">
        <f t="shared" si="3"/>
        <v>-149360032.59855166</v>
      </c>
      <c r="M21">
        <f t="shared" si="4"/>
        <v>120.83962004749407</v>
      </c>
      <c r="O21" t="str">
        <f>"{""length"":"&amp;D21&amp;", ""area"":0.0, ""area_moi"":"&amp;M21&amp;", ""mass"":" &amp;J21&amp;", ""e_modul"": "&amp;$B$14&amp;"}"</f>
        <v>{"length":14.5629770992366, "area":0.0, "area_moi":120.839620047494, "mass":1186143.93185087, "e_modul": 210000000000}</v>
      </c>
    </row>
    <row r="22" spans="1:15">
      <c r="A22">
        <v>5</v>
      </c>
      <c r="B22">
        <v>5.18</v>
      </c>
      <c r="C22">
        <f t="shared" si="0"/>
        <v>5.2028927280032139E-2</v>
      </c>
      <c r="D22">
        <f t="shared" si="1"/>
        <v>15.270490156689434</v>
      </c>
      <c r="E22">
        <v>6.12</v>
      </c>
      <c r="F22">
        <v>0.97</v>
      </c>
      <c r="G22" s="4">
        <f t="shared" si="5"/>
        <v>19008944881889.762</v>
      </c>
      <c r="H22">
        <v>9.8000000000000007</v>
      </c>
      <c r="I22">
        <f t="shared" si="2"/>
        <v>71014.492753623184</v>
      </c>
      <c r="J22">
        <f t="shared" si="6"/>
        <v>1084426.1125764959</v>
      </c>
      <c r="K22">
        <f t="shared" si="7"/>
        <v>-10638220.164375424</v>
      </c>
      <c r="L22">
        <f t="shared" si="3"/>
        <v>-137723960.62709463</v>
      </c>
      <c r="M22">
        <f t="shared" si="4"/>
        <v>90.518785151856008</v>
      </c>
      <c r="O22" t="str">
        <f>"{""length"":"&amp;D22&amp;", ""area"":0.0, ""area_moi"":"&amp;M22&amp;", ""mass"":" &amp;J22&amp;", ""e_modul"": "&amp;$B$14&amp;"}"</f>
        <v>{"length":15.2704901566894, "area":0.0, "area_moi":90.518785151856, "mass":1084426.1125765, "e_modul": 210000000000}</v>
      </c>
    </row>
    <row r="23" spans="1:15">
      <c r="A23">
        <v>6</v>
      </c>
      <c r="B23">
        <v>4.9000000000000004</v>
      </c>
      <c r="C23">
        <f t="shared" si="0"/>
        <v>4.9216552832462838E-2</v>
      </c>
      <c r="D23">
        <f t="shared" si="1"/>
        <v>14.445058256327844</v>
      </c>
      <c r="E23">
        <v>4.7</v>
      </c>
      <c r="F23">
        <v>0.97</v>
      </c>
      <c r="G23" s="4">
        <f t="shared" si="5"/>
        <v>14598372703412.072</v>
      </c>
      <c r="H23">
        <v>8.8000000000000007</v>
      </c>
      <c r="I23">
        <f t="shared" si="2"/>
        <v>63768.115942028999</v>
      </c>
      <c r="J23">
        <f t="shared" si="6"/>
        <v>921134.14967887721</v>
      </c>
      <c r="K23">
        <f t="shared" si="7"/>
        <v>-9036326.0083497856</v>
      </c>
      <c r="L23">
        <f t="shared" si="3"/>
        <v>-127085740.46271919</v>
      </c>
      <c r="M23">
        <f t="shared" si="4"/>
        <v>69.516060492438442</v>
      </c>
      <c r="O23" t="str">
        <f>"{""length"":"&amp;D23&amp;", ""area"":0.0, ""area_moi"":"&amp;M23&amp;", ""mass"":" &amp;J23&amp;", ""e_modul"": "&amp;$B$14&amp;"}"</f>
        <v>{"length":14.4450582563278, "area":0.0, "area_moi":69.5160604924384, "mass":921134.149678877, "e_modul": 210000000000}</v>
      </c>
    </row>
    <row r="24" spans="1:15">
      <c r="A24">
        <v>7</v>
      </c>
      <c r="B24">
        <v>5.0999999999999996</v>
      </c>
      <c r="C24">
        <f t="shared" si="0"/>
        <v>5.1225391723583764E-2</v>
      </c>
      <c r="D24">
        <f t="shared" si="1"/>
        <v>15.034652470871835</v>
      </c>
      <c r="E24">
        <v>3.82</v>
      </c>
      <c r="F24">
        <v>0.97</v>
      </c>
      <c r="G24" s="4">
        <f t="shared" si="5"/>
        <v>11865060367454.068</v>
      </c>
      <c r="H24">
        <v>8.4</v>
      </c>
      <c r="I24">
        <f t="shared" si="2"/>
        <v>60869.565217391304</v>
      </c>
      <c r="J24">
        <f t="shared" si="6"/>
        <v>915152.75909654645</v>
      </c>
      <c r="K24">
        <f t="shared" si="7"/>
        <v>-8977648.566737121</v>
      </c>
      <c r="L24">
        <f t="shared" si="3"/>
        <v>-118049414.4543694</v>
      </c>
      <c r="M24">
        <f t="shared" si="4"/>
        <v>56.500287464066993</v>
      </c>
      <c r="O24" t="str">
        <f>"{""length"":"&amp;D24&amp;", ""area"":0.0, ""area_moi"":"&amp;M24&amp;", ""mass"":" &amp;J24&amp;", ""e_modul"": "&amp;$B$14&amp;"}"</f>
        <v>{"length":15.0346524708718, "area":0.0, "area_moi":56.500287464067, "mass":915152.759096546, "e_modul": 210000000000}</v>
      </c>
    </row>
    <row r="25" spans="1:15">
      <c r="A25">
        <v>8</v>
      </c>
      <c r="B25">
        <v>5.15</v>
      </c>
      <c r="C25">
        <f t="shared" si="0"/>
        <v>5.1727601446364006E-2</v>
      </c>
      <c r="D25">
        <f t="shared" si="1"/>
        <v>15.182051024507835</v>
      </c>
      <c r="E25">
        <v>2.99</v>
      </c>
      <c r="F25">
        <v>0.97</v>
      </c>
      <c r="G25" s="4">
        <f t="shared" si="5"/>
        <v>9287049868766.4043</v>
      </c>
      <c r="H25">
        <v>7.5</v>
      </c>
      <c r="I25">
        <f t="shared" si="2"/>
        <v>54347.82608695652</v>
      </c>
      <c r="J25">
        <f t="shared" si="6"/>
        <v>825111.46872325195</v>
      </c>
      <c r="K25">
        <f t="shared" si="7"/>
        <v>-8094343.5081751021</v>
      </c>
      <c r="L25">
        <f t="shared" si="3"/>
        <v>-109071765.88763228</v>
      </c>
      <c r="M25">
        <f t="shared" si="4"/>
        <v>44.224046994125736</v>
      </c>
      <c r="O25" t="str">
        <f>"{""length"":"&amp;D25&amp;", ""area"":0.0, ""area_moi"":"&amp;M25&amp;", ""mass"":" &amp;J25&amp;", ""e_modul"": "&amp;$B$14&amp;"}"</f>
        <v>{"length":15.1820510245078, "area":0.0, "area_moi":44.2240469941257, "mass":825111.468723252, "e_modul": 210000000000}</v>
      </c>
    </row>
    <row r="26" spans="1:15">
      <c r="A26">
        <v>9</v>
      </c>
      <c r="B26">
        <v>5.13</v>
      </c>
      <c r="C26">
        <f t="shared" si="0"/>
        <v>5.1526717557251904E-2</v>
      </c>
      <c r="D26">
        <f t="shared" si="1"/>
        <v>15.123091603053433</v>
      </c>
      <c r="E26">
        <v>2.5</v>
      </c>
      <c r="F26">
        <v>0.97</v>
      </c>
      <c r="G26" s="4">
        <f t="shared" si="5"/>
        <v>7765091863517.0605</v>
      </c>
      <c r="H26">
        <v>6.9</v>
      </c>
      <c r="I26">
        <f t="shared" si="2"/>
        <v>50000</v>
      </c>
      <c r="J26">
        <f t="shared" si="6"/>
        <v>756154.58015267167</v>
      </c>
      <c r="K26">
        <f t="shared" si="7"/>
        <v>-7417876.4312977092</v>
      </c>
      <c r="L26">
        <f t="shared" si="3"/>
        <v>-100977422.37945718</v>
      </c>
      <c r="M26">
        <f t="shared" si="4"/>
        <v>36.976627921509809</v>
      </c>
      <c r="O26" t="str">
        <f>"{""length"":"&amp;D26&amp;", ""area"":0.0, ""area_moi"":"&amp;M26&amp;", ""mass"":" &amp;J26&amp;", ""e_modul"": "&amp;$B$14&amp;"}"</f>
        <v>{"length":15.1230916030534, "area":0.0, "area_moi":36.9766279215098, "mass":756154.580152672, "e_modul": 210000000000}</v>
      </c>
    </row>
    <row r="27" spans="1:15">
      <c r="A27">
        <v>10</v>
      </c>
      <c r="B27">
        <v>5.04</v>
      </c>
      <c r="C27">
        <f t="shared" si="0"/>
        <v>5.0622740056247485E-2</v>
      </c>
      <c r="D27">
        <f t="shared" si="1"/>
        <v>14.857774206508637</v>
      </c>
      <c r="E27">
        <v>1.77</v>
      </c>
      <c r="F27">
        <v>0.97</v>
      </c>
      <c r="G27" s="4">
        <f t="shared" si="5"/>
        <v>5497685039370.0781</v>
      </c>
      <c r="H27">
        <v>10.7</v>
      </c>
      <c r="I27">
        <f t="shared" si="2"/>
        <v>77536.231884057968</v>
      </c>
      <c r="J27">
        <f t="shared" si="6"/>
        <v>1152015.826156829</v>
      </c>
      <c r="K27">
        <f t="shared" si="7"/>
        <v>-11301275.254598493</v>
      </c>
      <c r="L27">
        <f t="shared" si="3"/>
        <v>-93559545.948159471</v>
      </c>
      <c r="M27">
        <f t="shared" si="4"/>
        <v>26.179452568428943</v>
      </c>
      <c r="O27" t="str">
        <f>"{""length"":"&amp;D27&amp;", ""area"":0.0, ""area_moi"":"&amp;M27&amp;", ""mass"":" &amp;J27&amp;", ""e_modul"": "&amp;$B$14&amp;"}"</f>
        <v>{"length":14.8577742065086, "area":0.0, "area_moi":26.1794525684289, "mass":1152015.82615683, "e_modul": 210000000000}</v>
      </c>
    </row>
    <row r="28" spans="1:15">
      <c r="A28">
        <v>11</v>
      </c>
      <c r="B28">
        <v>3.3</v>
      </c>
      <c r="C28">
        <f t="shared" si="0"/>
        <v>3.3145841703495375E-2</v>
      </c>
      <c r="D28">
        <f t="shared" si="1"/>
        <v>9.728304539975893</v>
      </c>
      <c r="E28">
        <v>1.7</v>
      </c>
      <c r="F28">
        <v>0.97</v>
      </c>
      <c r="G28" s="4">
        <f t="shared" si="5"/>
        <v>5280262467191.6006</v>
      </c>
      <c r="H28">
        <v>25.45</v>
      </c>
      <c r="I28">
        <f t="shared" si="2"/>
        <v>184420.28985507248</v>
      </c>
      <c r="J28">
        <f t="shared" si="6"/>
        <v>1794096.7430607716</v>
      </c>
      <c r="K28">
        <f t="shared" si="7"/>
        <v>-17600089.049426172</v>
      </c>
      <c r="L28">
        <f t="shared" si="3"/>
        <v>-82258270.693560973</v>
      </c>
      <c r="M28">
        <f t="shared" si="4"/>
        <v>25.144106986626671</v>
      </c>
      <c r="O28" t="str">
        <f>"{""length"":"&amp;D28&amp;", ""area"":0.0, ""area_moi"":"&amp;M28&amp;", ""mass"":" &amp;J28&amp;", ""e_modul"": "&amp;$B$14&amp;"}"</f>
        <v>{"length":9.72830453997589, "area":0.0, "area_moi":25.1441069866267, "mass":1794096.74306077, "e_modul": 210000000000}</v>
      </c>
    </row>
    <row r="29" spans="1:15">
      <c r="A29">
        <v>12</v>
      </c>
      <c r="B29">
        <v>2.8</v>
      </c>
      <c r="C29">
        <f t="shared" si="0"/>
        <v>2.8123744475693047E-2</v>
      </c>
      <c r="D29">
        <f t="shared" si="1"/>
        <v>8.25431900361591</v>
      </c>
      <c r="E29">
        <v>1.57</v>
      </c>
      <c r="F29">
        <v>0.97</v>
      </c>
      <c r="G29" s="4">
        <f t="shared" si="5"/>
        <v>4876477690288.7139</v>
      </c>
      <c r="H29">
        <v>28.75</v>
      </c>
      <c r="I29">
        <f t="shared" si="2"/>
        <v>208333.33333333334</v>
      </c>
      <c r="J29">
        <f t="shared" si="6"/>
        <v>1719649.7924199812</v>
      </c>
      <c r="K29">
        <f t="shared" si="7"/>
        <v>-16869764.463640016</v>
      </c>
      <c r="L29">
        <f t="shared" si="3"/>
        <v>-64658181.644134805</v>
      </c>
      <c r="M29">
        <f t="shared" si="4"/>
        <v>23.221322334708162</v>
      </c>
      <c r="O29" t="str">
        <f>"{""length"":"&amp;D29&amp;", ""area"":0.0, ""area_moi"":"&amp;M29&amp;", ""mass"":" &amp;J29&amp;", ""e_modul"": "&amp;$B$14&amp;"}"</f>
        <v>{"length":8.25431900361591, "area":0.0, "area_moi":23.2213223347082, "mass":1719649.79241998, "e_modul": 210000000000}</v>
      </c>
    </row>
    <row r="30" spans="1:15">
      <c r="A30">
        <v>13</v>
      </c>
      <c r="B30">
        <v>3.2</v>
      </c>
      <c r="C30">
        <f t="shared" si="0"/>
        <v>3.2141422257934912E-2</v>
      </c>
      <c r="D30">
        <f t="shared" si="1"/>
        <v>9.4335074327038964</v>
      </c>
      <c r="E30">
        <v>1.5</v>
      </c>
      <c r="F30">
        <v>0.97</v>
      </c>
      <c r="G30" s="4">
        <f t="shared" si="5"/>
        <v>4659055118110.2354</v>
      </c>
      <c r="H30">
        <v>14.92</v>
      </c>
      <c r="I30">
        <f t="shared" si="2"/>
        <v>108115.9420289855</v>
      </c>
      <c r="J30">
        <f t="shared" si="6"/>
        <v>1019912.5427242183</v>
      </c>
      <c r="K30">
        <f t="shared" si="7"/>
        <v>-10005342.044124583</v>
      </c>
      <c r="L30">
        <f t="shared" si="3"/>
        <v>-47788417.180494785</v>
      </c>
      <c r="M30">
        <f t="shared" si="4"/>
        <v>22.185976752905884</v>
      </c>
      <c r="O30" t="str">
        <f>"{""length"":"&amp;D30&amp;", ""area"":0.0, ""area_moi"":"&amp;M30&amp;", ""mass"":" &amp;J30&amp;", ""e_modul"": "&amp;$B$14&amp;"}"</f>
        <v>{"length":9.4335074327039, "area":0.0, "area_moi":22.1859767529059, "mass":1019912.54272422, "e_modul": 210000000000}</v>
      </c>
    </row>
    <row r="31" spans="1:15">
      <c r="A31">
        <v>14</v>
      </c>
      <c r="B31">
        <v>1.4</v>
      </c>
      <c r="C31">
        <f t="shared" si="0"/>
        <v>1.4061872237846523E-2</v>
      </c>
      <c r="D31">
        <f t="shared" si="1"/>
        <v>4.127159501807955</v>
      </c>
      <c r="E31">
        <v>1.4</v>
      </c>
      <c r="F31">
        <v>0.97</v>
      </c>
      <c r="G31" s="4">
        <f t="shared" si="5"/>
        <v>4348451443569.5532</v>
      </c>
      <c r="H31">
        <v>28.05</v>
      </c>
      <c r="I31">
        <f t="shared" si="2"/>
        <v>203260.86956521738</v>
      </c>
      <c r="J31">
        <f t="shared" si="6"/>
        <v>838890.02917183423</v>
      </c>
      <c r="K31">
        <f t="shared" si="7"/>
        <v>-8229511.1861756947</v>
      </c>
      <c r="L31">
        <f t="shared" si="3"/>
        <v>-37783075.136370204</v>
      </c>
      <c r="M31">
        <f t="shared" si="4"/>
        <v>20.70691163604549</v>
      </c>
      <c r="O31" t="str">
        <f>"{""length"":"&amp;D31&amp;", ""area"":0.0, ""area_moi"":"&amp;M31&amp;", ""mass"":" &amp;J31&amp;", ""e_modul"": "&amp;$B$14&amp;"}"</f>
        <v>{"length":4.12715950180795, "area":0.0, "area_moi":20.7069116360455, "mass":838890.029171834, "e_modul": 210000000000}</v>
      </c>
    </row>
    <row r="32" spans="1:15">
      <c r="A32">
        <v>15</v>
      </c>
      <c r="B32">
        <v>2.9</v>
      </c>
      <c r="C32">
        <f t="shared" si="0"/>
        <v>2.9128163921253513E-2</v>
      </c>
      <c r="D32">
        <f t="shared" si="1"/>
        <v>8.5491161108879066</v>
      </c>
      <c r="E32">
        <v>1.3</v>
      </c>
      <c r="F32">
        <v>0.96</v>
      </c>
      <c r="G32" s="4">
        <f t="shared" si="5"/>
        <v>3996220472440.9443</v>
      </c>
      <c r="H32">
        <v>23.96</v>
      </c>
      <c r="I32">
        <f t="shared" si="2"/>
        <v>173623.18840579709</v>
      </c>
      <c r="J32">
        <f t="shared" si="6"/>
        <v>1484324.7972237263</v>
      </c>
      <c r="K32">
        <f t="shared" si="7"/>
        <v>-14561226.260764755</v>
      </c>
      <c r="L32">
        <f t="shared" si="3"/>
        <v>-29553563.950194508</v>
      </c>
      <c r="M32">
        <f t="shared" si="4"/>
        <v>19.02962129733783</v>
      </c>
      <c r="O32" t="str">
        <f>"{""length"":"&amp;D32&amp;", ""area"":0.0, ""area_moi"":"&amp;M32&amp;", ""mass"":" &amp;J32&amp;", ""e_modul"": "&amp;$B$14&amp;"}"</f>
        <v>{"length":8.54911611088791, "area":0.0, "area_moi":19.0296212973378, "mass":1484324.79722373, "e_modul": 210000000000}</v>
      </c>
    </row>
    <row r="33" spans="1:15">
      <c r="A33">
        <v>16</v>
      </c>
      <c r="B33">
        <v>2.35</v>
      </c>
      <c r="C33">
        <f t="shared" si="0"/>
        <v>2.3603856970670953E-2</v>
      </c>
      <c r="D33">
        <f t="shared" si="1"/>
        <v>6.9277320208919244</v>
      </c>
      <c r="E33">
        <v>1</v>
      </c>
      <c r="F33">
        <v>0.96</v>
      </c>
      <c r="G33" s="4">
        <f t="shared" si="5"/>
        <v>3074015748031.4961</v>
      </c>
      <c r="H33">
        <v>14.25</v>
      </c>
      <c r="I33">
        <f t="shared" si="2"/>
        <v>103260.86956521739</v>
      </c>
      <c r="J33">
        <f t="shared" si="6"/>
        <v>715363.63259210088</v>
      </c>
      <c r="K33">
        <f t="shared" si="7"/>
        <v>-7017717.2357285097</v>
      </c>
      <c r="L33">
        <f t="shared" si="3"/>
        <v>-14992337.689429753</v>
      </c>
      <c r="M33">
        <f t="shared" si="4"/>
        <v>14.63817022872141</v>
      </c>
      <c r="O33" t="str">
        <f>"{""length"":"&amp;D33&amp;", ""area"":0.0, ""area_moi"":"&amp;M33&amp;", ""mass"":" &amp;J33&amp;", ""e_modul"": "&amp;$B$14&amp;"}"</f>
        <v>{"length":6.92773202089192, "area":0.0, "area_moi":14.6381702287214, "mass":715363.632592101, "e_modul": 210000000000}</v>
      </c>
    </row>
    <row r="34" spans="1:15">
      <c r="A34">
        <v>17</v>
      </c>
      <c r="B34">
        <v>3.1</v>
      </c>
      <c r="C34">
        <f t="shared" si="0"/>
        <v>3.1137002812374449E-2</v>
      </c>
      <c r="D34">
        <f t="shared" si="1"/>
        <v>9.1387103254319015</v>
      </c>
      <c r="E34">
        <v>0.4</v>
      </c>
      <c r="F34">
        <v>0.96</v>
      </c>
      <c r="G34" s="4">
        <f t="shared" si="5"/>
        <v>1229606299212.5984</v>
      </c>
      <c r="H34">
        <v>2.8</v>
      </c>
      <c r="I34">
        <f t="shared" si="2"/>
        <v>20289.855072463768</v>
      </c>
      <c r="J34">
        <f t="shared" si="6"/>
        <v>185423.10805224147</v>
      </c>
      <c r="K34">
        <f t="shared" si="7"/>
        <v>-1819000.6899924888</v>
      </c>
      <c r="L34">
        <f t="shared" si="3"/>
        <v>-7974620.4537012428</v>
      </c>
      <c r="M34">
        <f t="shared" si="4"/>
        <v>5.855268091488564</v>
      </c>
      <c r="O34" t="str">
        <f>"{""length"":"&amp;D34&amp;", ""area"":0.0, ""area_moi"":"&amp;M34&amp;", ""mass"":" &amp;J34&amp;", ""e_modul"": "&amp;$B$14&amp;"}"</f>
        <v>{"length":9.1387103254319, "area":0.0, "area_moi":5.85526809148856, "mass":185423.108052241, "e_modul": 210000000000}</v>
      </c>
    </row>
    <row r="35" spans="1:15">
      <c r="A35">
        <v>18</v>
      </c>
      <c r="B35">
        <v>6.1</v>
      </c>
      <c r="C35">
        <f t="shared" si="0"/>
        <v>6.1269586179188422E-2</v>
      </c>
      <c r="D35">
        <f t="shared" si="1"/>
        <v>17.982623543591803</v>
      </c>
      <c r="E35">
        <v>0.2</v>
      </c>
      <c r="F35">
        <v>0.98</v>
      </c>
      <c r="G35" s="4">
        <f t="shared" si="5"/>
        <v>627611548556.43042</v>
      </c>
      <c r="H35">
        <v>2.08</v>
      </c>
      <c r="I35">
        <f t="shared" si="2"/>
        <v>15072.463768115942</v>
      </c>
      <c r="J35">
        <f t="shared" si="6"/>
        <v>271042.44181645615</v>
      </c>
      <c r="K35">
        <f t="shared" si="7"/>
        <v>-2658926.3542194348</v>
      </c>
      <c r="L35">
        <f t="shared" si="3"/>
        <v>-6155619.7637087535</v>
      </c>
      <c r="M35">
        <f t="shared" si="4"/>
        <v>2.9886264216972878</v>
      </c>
      <c r="O35" t="str">
        <f>"{""length"":"&amp;D35&amp;", ""area"":0.0, ""area_moi"":"&amp;M35&amp;", ""mass"":" &amp;J35&amp;", ""e_modul"": "&amp;$B$14&amp;"}"</f>
        <v>{"length":17.9826235435918, "area":0.0, "area_moi":2.98862642169729, "mass":271042.441816456, "e_modul": 210000000000}</v>
      </c>
    </row>
    <row r="36" spans="1:15">
      <c r="A36">
        <v>19</v>
      </c>
      <c r="B36">
        <v>4.9000000000000004</v>
      </c>
      <c r="C36">
        <f t="shared" si="0"/>
        <v>4.9216552832462838E-2</v>
      </c>
      <c r="D36">
        <f t="shared" si="1"/>
        <v>14.445058256327844</v>
      </c>
      <c r="E36">
        <v>0.15</v>
      </c>
      <c r="F36">
        <v>0.98</v>
      </c>
      <c r="G36" s="4">
        <f t="shared" si="5"/>
        <v>470708661417.32281</v>
      </c>
      <c r="H36">
        <v>1.1299999999999999</v>
      </c>
      <c r="I36">
        <f t="shared" si="2"/>
        <v>8188.4057971014481</v>
      </c>
      <c r="J36">
        <f t="shared" si="6"/>
        <v>118281.99876558305</v>
      </c>
      <c r="K36">
        <f t="shared" si="7"/>
        <v>-1160346.4078903696</v>
      </c>
      <c r="L36">
        <f t="shared" si="3"/>
        <v>-3496693.4094893183</v>
      </c>
      <c r="M36">
        <f t="shared" si="4"/>
        <v>2.2414698162729656</v>
      </c>
      <c r="O36" t="str">
        <f>"{""length"":"&amp;D36&amp;", ""area"":0.0, ""area_moi"":"&amp;M36&amp;", ""mass"":" &amp;J36&amp;", ""e_modul"": "&amp;$B$14&amp;"}"</f>
        <v>{"length":14.4450582563278, "area":0.0, "area_moi":2.24146981627297, "mass":118281.998765583, "e_modul": 210000000000}</v>
      </c>
    </row>
    <row r="37" spans="1:15">
      <c r="A37">
        <v>20</v>
      </c>
      <c r="B37">
        <v>4.9000000000000004</v>
      </c>
      <c r="C37">
        <f t="shared" si="0"/>
        <v>4.9216552832462838E-2</v>
      </c>
      <c r="D37">
        <f t="shared" si="1"/>
        <v>14.445058256327844</v>
      </c>
      <c r="E37">
        <v>0.1</v>
      </c>
      <c r="F37">
        <v>0.98</v>
      </c>
      <c r="G37" s="4">
        <f t="shared" si="5"/>
        <v>313805774278.21521</v>
      </c>
      <c r="H37">
        <v>1.49</v>
      </c>
      <c r="I37">
        <f t="shared" si="2"/>
        <v>10797.101449275362</v>
      </c>
      <c r="J37">
        <f t="shared" si="6"/>
        <v>155964.75943426439</v>
      </c>
      <c r="K37">
        <f t="shared" si="7"/>
        <v>-1530014.2900501336</v>
      </c>
      <c r="L37">
        <f t="shared" si="3"/>
        <v>-2336347.0015989486</v>
      </c>
      <c r="M37">
        <f t="shared" si="4"/>
        <v>1.4943132108486439</v>
      </c>
      <c r="O37" t="str">
        <f>"{""length"":"&amp;D37&amp;", ""area"":0.0, ""area_moi"":"&amp;M37&amp;", ""mass"":" &amp;J37&amp;", ""e_modul"": "&amp;$B$14&amp;"}"</f>
        <v>{"length":14.4450582563278, "area":0.0, "area_moi":1.49431321084864, "mass":155964.759434264, "e_modul": 210000000000}</v>
      </c>
    </row>
    <row r="38" spans="1:15">
      <c r="A38">
        <v>21</v>
      </c>
      <c r="B38">
        <v>4.0999999999999996</v>
      </c>
      <c r="C38">
        <f t="shared" si="0"/>
        <v>4.1181197267979107E-2</v>
      </c>
      <c r="D38">
        <f t="shared" si="1"/>
        <v>12.086681398151867</v>
      </c>
      <c r="E38">
        <v>0.06</v>
      </c>
      <c r="F38">
        <v>0.98</v>
      </c>
      <c r="G38" s="4">
        <f t="shared" si="5"/>
        <v>188283464566.92911</v>
      </c>
      <c r="I38">
        <f>4*I41</f>
        <v>3172</v>
      </c>
      <c r="J38">
        <f t="shared" si="6"/>
        <v>38338.953394937722</v>
      </c>
      <c r="K38">
        <f t="shared" si="7"/>
        <v>-376105.13280433905</v>
      </c>
      <c r="L38">
        <f t="shared" si="3"/>
        <v>-806332.71154881502</v>
      </c>
      <c r="M38">
        <f t="shared" si="4"/>
        <v>0.89658792650918617</v>
      </c>
      <c r="O38" t="str">
        <f>"{""length"":"&amp;D38&amp;", ""area"":0.0, ""area_moi"":"&amp;M38&amp;", ""mass"":" &amp;J38&amp;", ""e_modul"": "&amp;$B$14&amp;"}"</f>
        <v>{"length":12.0866813981519, "area":0.0, "area_moi":0.896587926509186, "mass":38338.9533949377, "e_modul": 210000000000}</v>
      </c>
    </row>
    <row r="39" spans="1:15">
      <c r="A39">
        <v>22</v>
      </c>
      <c r="B39">
        <v>3.7</v>
      </c>
      <c r="C39">
        <f t="shared" si="0"/>
        <v>3.7163519485737248E-2</v>
      </c>
      <c r="D39">
        <f t="shared" si="1"/>
        <v>10.907492969063883</v>
      </c>
      <c r="E39">
        <v>0.04</v>
      </c>
      <c r="F39">
        <v>0.98</v>
      </c>
      <c r="G39" s="4">
        <f t="shared" si="5"/>
        <v>125522309711.28609</v>
      </c>
      <c r="I39">
        <f>3*I41</f>
        <v>2379</v>
      </c>
      <c r="J39">
        <f t="shared" si="6"/>
        <v>25948.925773402978</v>
      </c>
      <c r="K39">
        <f t="shared" si="7"/>
        <v>-254558.96183708322</v>
      </c>
      <c r="L39">
        <f t="shared" si="3"/>
        <v>-430227.57874447596</v>
      </c>
      <c r="M39">
        <f t="shared" si="4"/>
        <v>0.5977252843394576</v>
      </c>
      <c r="O39" t="str">
        <f>"{""length"":"&amp;D39&amp;", ""area"":0.0, ""area_moi"":"&amp;M39&amp;", ""mass"":" &amp;J39&amp;", ""e_modul"": "&amp;$B$14&amp;"}"</f>
        <v>{"length":10.9074929690639, "area":0.0, "area_moi":0.597725284339458, "mass":25948.925773403, "e_modul": 210000000000}</v>
      </c>
    </row>
    <row r="40" spans="1:15">
      <c r="A40">
        <v>23</v>
      </c>
      <c r="B40">
        <v>3</v>
      </c>
      <c r="C40">
        <f t="shared" si="0"/>
        <v>3.0132583366813979E-2</v>
      </c>
      <c r="D40">
        <f t="shared" si="1"/>
        <v>8.8439132181599032</v>
      </c>
      <c r="E40">
        <v>1.4999999999999999E-2</v>
      </c>
      <c r="F40">
        <v>0.98</v>
      </c>
      <c r="G40" s="4">
        <f t="shared" si="5"/>
        <v>47070866141.732277</v>
      </c>
      <c r="I40">
        <f>1.5*I41</f>
        <v>1189.5</v>
      </c>
      <c r="J40">
        <f t="shared" si="6"/>
        <v>10519.834773001205</v>
      </c>
      <c r="K40">
        <f t="shared" si="7"/>
        <v>-103199.57912314183</v>
      </c>
      <c r="L40">
        <f>L41+K40</f>
        <v>-175668.61690739277</v>
      </c>
      <c r="M40">
        <f t="shared" si="4"/>
        <v>0.22414698162729654</v>
      </c>
      <c r="O40" t="str">
        <f>"{""length"":"&amp;D40&amp;", ""area"":0.0, ""area_moi"":"&amp;M40&amp;", ""mass"":" &amp;J40&amp;", ""e_modul"": "&amp;$B$14&amp;"}"</f>
        <v>{"length":8.8439132181599, "area":0.0, "area_moi":0.224146981627297, "mass":10519.8347730012, "e_modul": 210000000000}</v>
      </c>
    </row>
    <row r="41" spans="1:15">
      <c r="A41">
        <v>24</v>
      </c>
      <c r="B41">
        <f>B4-SUM(B18:B40)</f>
        <v>3.1600000000000108</v>
      </c>
      <c r="C41">
        <f t="shared" si="0"/>
        <v>3.1739654479710833E-2</v>
      </c>
      <c r="D41">
        <f t="shared" si="1"/>
        <v>9.31558858979513</v>
      </c>
      <c r="E41" s="8">
        <f>G41/G34</f>
        <v>5.2699795081967218E-3</v>
      </c>
      <c r="F41">
        <v>0.98</v>
      </c>
      <c r="G41" s="4">
        <v>6480000000</v>
      </c>
      <c r="I41">
        <v>793</v>
      </c>
      <c r="J41">
        <f t="shared" si="6"/>
        <v>7387.2617517075378</v>
      </c>
      <c r="K41">
        <f t="shared" si="7"/>
        <v>-72469.037784250948</v>
      </c>
      <c r="L41">
        <f>K41</f>
        <v>-72469.037784250948</v>
      </c>
      <c r="M41">
        <f t="shared" si="4"/>
        <v>3.0857142857142857E-2</v>
      </c>
      <c r="O41" t="str">
        <f>"{""length"":"&amp;D41&amp;", ""area"":0.0, ""area_moi"":"&amp;M41&amp;", ""mass"":" &amp;J41&amp;", ""e_modul"": "&amp;$B$14&amp;"}"</f>
        <v>{"length":9.31558858979513, "area":0.0, "area_moi":0.0308571428571429, "mass":7387.26175170754, "e_modul": 210000000000}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sqref="A1:A60"/>
    </sheetView>
  </sheetViews>
  <sheetFormatPr baseColWidth="10" defaultColWidth="11.5" defaultRowHeight="12" x14ac:dyDescent="0"/>
  <sheetData>
    <row r="1" spans="1:8">
      <c r="A1" t="s">
        <v>21</v>
      </c>
    </row>
    <row r="2" spans="1:8">
      <c r="A2" t="s">
        <v>22</v>
      </c>
    </row>
    <row r="3" spans="1:8">
      <c r="A3" t="s">
        <v>23</v>
      </c>
    </row>
    <row r="4" spans="1:8">
      <c r="A4" t="s">
        <v>24</v>
      </c>
    </row>
    <row r="5" spans="1:8">
      <c r="A5" t="s">
        <v>25</v>
      </c>
    </row>
    <row r="6" spans="1:8">
      <c r="A6" t="s">
        <v>26</v>
      </c>
    </row>
    <row r="7" spans="1:8">
      <c r="A7" t="s">
        <v>27</v>
      </c>
    </row>
    <row r="8" spans="1:8">
      <c r="A8" t="s">
        <v>28</v>
      </c>
    </row>
    <row r="9" spans="1:8">
      <c r="A9" t="s">
        <v>29</v>
      </c>
    </row>
    <row r="10" spans="1:8">
      <c r="A10" t="s">
        <v>30</v>
      </c>
    </row>
    <row r="11" spans="1:8">
      <c r="A11" t="s">
        <v>31</v>
      </c>
    </row>
    <row r="12" spans="1:8">
      <c r="A12" t="s">
        <v>32</v>
      </c>
    </row>
    <row r="13" spans="1:8">
      <c r="A13" t="s">
        <v>33</v>
      </c>
    </row>
    <row r="14" spans="1:8">
      <c r="A14" t="s">
        <v>34</v>
      </c>
    </row>
    <row r="15" spans="1:8">
      <c r="A15" t="s">
        <v>35</v>
      </c>
    </row>
    <row r="16" spans="1:8">
      <c r="A16" t="s">
        <v>29</v>
      </c>
      <c r="H16" t="s">
        <v>53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40</v>
      </c>
    </row>
    <row r="22" spans="1:1">
      <c r="A22" t="s">
        <v>41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6" spans="1:1">
      <c r="A26" t="s">
        <v>45</v>
      </c>
    </row>
    <row r="27" spans="1:1">
      <c r="A27" t="s">
        <v>39</v>
      </c>
    </row>
    <row r="28" spans="1:1">
      <c r="A28" t="s">
        <v>40</v>
      </c>
    </row>
    <row r="29" spans="1:1">
      <c r="A29" t="s">
        <v>46</v>
      </c>
    </row>
    <row r="30" spans="1:1">
      <c r="A30" t="s">
        <v>47</v>
      </c>
    </row>
    <row r="31" spans="1:1">
      <c r="A31" t="s">
        <v>43</v>
      </c>
    </row>
    <row r="32" spans="1:1">
      <c r="A32" t="s">
        <v>44</v>
      </c>
    </row>
    <row r="33" spans="1:1">
      <c r="A33" t="s">
        <v>48</v>
      </c>
    </row>
    <row r="34" spans="1:1">
      <c r="A34" t="str">
        <f>"              "&amp;tower!O18&amp;","</f>
        <v xml:space="preserve">              {"length":13.3248292486943, "area":0.0, "area_moi":580.952380952381, "mass":3331207.31217356, "e_modul": 210000000000},</v>
      </c>
    </row>
    <row r="35" spans="1:1">
      <c r="A35" t="str">
        <f>"              "&amp;tower!O19&amp;","</f>
        <v xml:space="preserve">              {"length":15.7126858175974, "area":0.0, "area_moi":186.805924259468, "mass":1512061.35983836, "e_modul": 210000000000},</v>
      </c>
    </row>
    <row r="36" spans="1:1">
      <c r="A36" t="str">
        <f>"              "&amp;tower!O20&amp;","</f>
        <v xml:space="preserve">              {"length":15.801124949779, "area":0.0, "area_moi":143.76512935883, "mass":1300730.28572094, "e_modul": 210000000000},</v>
      </c>
    </row>
    <row r="37" spans="1:1">
      <c r="A37" t="str">
        <f>"              "&amp;tower!O21&amp;","</f>
        <v xml:space="preserve">              {"length":14.5629770992366, "area":0.0, "area_moi":120.839620047494, "mass":1186143.93185087, "e_modul": 210000000000},</v>
      </c>
    </row>
    <row r="38" spans="1:1">
      <c r="A38" t="str">
        <f>"              "&amp;tower!O22&amp;","</f>
        <v xml:space="preserve">              {"length":15.2704901566894, "area":0.0, "area_moi":90.518785151856, "mass":1084426.1125765, "e_modul": 210000000000},</v>
      </c>
    </row>
    <row r="39" spans="1:1">
      <c r="A39" t="str">
        <f>"              "&amp;tower!O23&amp;","</f>
        <v xml:space="preserve">              {"length":14.4450582563278, "area":0.0, "area_moi":69.5160604924384, "mass":921134.149678877, "e_modul": 210000000000},</v>
      </c>
    </row>
    <row r="40" spans="1:1">
      <c r="A40" t="str">
        <f>"              "&amp;tower!O24&amp;","</f>
        <v xml:space="preserve">              {"length":15.0346524708718, "area":0.0, "area_moi":56.500287464067, "mass":915152.759096546, "e_modul": 210000000000},</v>
      </c>
    </row>
    <row r="41" spans="1:1">
      <c r="A41" t="str">
        <f>"              "&amp;tower!O25&amp;","</f>
        <v xml:space="preserve">              {"length":15.1820510245078, "area":0.0, "area_moi":44.2240469941257, "mass":825111.468723252, "e_modul": 210000000000},</v>
      </c>
    </row>
    <row r="42" spans="1:1">
      <c r="A42" t="str">
        <f>"              "&amp;tower!O26&amp;","</f>
        <v xml:space="preserve">              {"length":15.1230916030534, "area":0.0, "area_moi":36.9766279215098, "mass":756154.580152672, "e_modul": 210000000000},</v>
      </c>
    </row>
    <row r="43" spans="1:1">
      <c r="A43" t="str">
        <f>"              "&amp;tower!O27&amp;","</f>
        <v xml:space="preserve">              {"length":14.8577742065086, "area":0.0, "area_moi":26.1794525684289, "mass":1152015.82615683, "e_modul": 210000000000},</v>
      </c>
    </row>
    <row r="44" spans="1:1">
      <c r="A44" t="str">
        <f>"              "&amp;tower!O28&amp;","</f>
        <v xml:space="preserve">              {"length":9.72830453997589, "area":0.0, "area_moi":25.1441069866267, "mass":1794096.74306077, "e_modul": 210000000000},</v>
      </c>
    </row>
    <row r="45" spans="1:1">
      <c r="A45" t="str">
        <f>"              "&amp;tower!O29&amp;","</f>
        <v xml:space="preserve">              {"length":8.25431900361591, "area":0.0, "area_moi":23.2213223347082, "mass":1719649.79241998, "e_modul": 210000000000},</v>
      </c>
    </row>
    <row r="46" spans="1:1">
      <c r="A46" t="str">
        <f>"              "&amp;tower!O30&amp;","</f>
        <v xml:space="preserve">              {"length":9.4335074327039, "area":0.0, "area_moi":22.1859767529059, "mass":1019912.54272422, "e_modul": 210000000000},</v>
      </c>
    </row>
    <row r="47" spans="1:1">
      <c r="A47" t="str">
        <f>"              "&amp;tower!O31&amp;","</f>
        <v xml:space="preserve">              {"length":4.12715950180795, "area":0.0, "area_moi":20.7069116360455, "mass":838890.029171834, "e_modul": 210000000000},</v>
      </c>
    </row>
    <row r="48" spans="1:1">
      <c r="A48" t="str">
        <f>"              "&amp;tower!O32&amp;","</f>
        <v xml:space="preserve">              {"length":8.54911611088791, "area":0.0, "area_moi":19.0296212973378, "mass":1484324.79722373, "e_modul": 210000000000},</v>
      </c>
    </row>
    <row r="49" spans="1:1">
      <c r="A49" t="str">
        <f>"              "&amp;tower!O33&amp;","</f>
        <v xml:space="preserve">              {"length":6.92773202089192, "area":0.0, "area_moi":14.6381702287214, "mass":715363.632592101, "e_modul": 210000000000},</v>
      </c>
    </row>
    <row r="50" spans="1:1">
      <c r="A50" t="str">
        <f>"              "&amp;tower!O34&amp;","</f>
        <v xml:space="preserve">              {"length":9.1387103254319, "area":0.0, "area_moi":5.85526809148856, "mass":185423.108052241, "e_modul": 210000000000},</v>
      </c>
    </row>
    <row r="51" spans="1:1">
      <c r="A51" t="str">
        <f>"              "&amp;tower!O35&amp;","</f>
        <v xml:space="preserve">              {"length":17.9826235435918, "area":0.0, "area_moi":2.98862642169729, "mass":271042.441816456, "e_modul": 210000000000},</v>
      </c>
    </row>
    <row r="52" spans="1:1">
      <c r="A52" t="str">
        <f>"              "&amp;tower!O36&amp;","</f>
        <v xml:space="preserve">              {"length":14.4450582563278, "area":0.0, "area_moi":2.24146981627297, "mass":118281.998765583, "e_modul": 210000000000},</v>
      </c>
    </row>
    <row r="53" spans="1:1">
      <c r="A53" t="str">
        <f>"              "&amp;tower!O37&amp;","</f>
        <v xml:space="preserve">              {"length":14.4450582563278, "area":0.0, "area_moi":1.49431321084864, "mass":155964.759434264, "e_modul": 210000000000},</v>
      </c>
    </row>
    <row r="54" spans="1:1">
      <c r="A54" t="str">
        <f>"              "&amp;tower!O38&amp;","</f>
        <v xml:space="preserve">              {"length":12.0866813981519, "area":0.0, "area_moi":0.896587926509186, "mass":38338.9533949377, "e_modul": 210000000000},</v>
      </c>
    </row>
    <row r="55" spans="1:1">
      <c r="A55" t="str">
        <f>"              "&amp;tower!O39&amp;","</f>
        <v xml:space="preserve">              {"length":10.9074929690639, "area":0.0, "area_moi":0.597725284339458, "mass":25948.925773403, "e_modul": 210000000000},</v>
      </c>
    </row>
    <row r="56" spans="1:1">
      <c r="A56" t="str">
        <f>"              "&amp;tower!O40&amp;","</f>
        <v xml:space="preserve">              {"length":8.8439132181599, "area":0.0, "area_moi":0.224146981627297, "mass":10519.8347730012, "e_modul": 210000000000},</v>
      </c>
    </row>
    <row r="57" spans="1:1">
      <c r="A57" t="str">
        <f>"              "&amp;tower!O41</f>
        <v xml:space="preserve">              {"length":9.31558858979513, "area":0.0, "area_moi":0.0308571428571429, "mass":7387.26175170754, "e_modul": 210000000000}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tower</vt:lpstr>
      <vt:lpstr>json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Christof Dittmar</cp:lastModifiedBy>
  <cp:revision>3</cp:revision>
  <dcterms:created xsi:type="dcterms:W3CDTF">2020-12-02T15:53:06Z</dcterms:created>
  <dcterms:modified xsi:type="dcterms:W3CDTF">2020-12-03T08:26:20Z</dcterms:modified>
  <dc:language>en-US</dc:language>
</cp:coreProperties>
</file>