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35 For Educational Purposes Only - O\"/>
    </mc:Choice>
  </mc:AlternateContent>
  <bookViews>
    <workbookView xWindow="0" yWindow="0" windowWidth="23952" windowHeight="12912" activeTab="2"/>
  </bookViews>
  <sheets>
    <sheet name="Khuyến nghị" sheetId="5" r:id="rId1"/>
    <sheet name="Hình ảnh sản phẩm" sheetId="1" r:id="rId2"/>
    <sheet name="Quy trình gia công" sheetId="2" r:id="rId3"/>
    <sheet name="Thông tin" sheetId="3" r:id="rId4"/>
    <sheet name="Ví dụ tính SL phôi" sheetId="7" r:id="rId5"/>
    <sheet name="Thông số cố định" sheetId="4" r:id="rId6"/>
    <sheet name="Mở rộng" sheetId="6"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7" l="1"/>
  <c r="B9" i="7" s="1"/>
  <c r="D8" i="4" l="1"/>
  <c r="D9" i="4" s="1"/>
  <c r="C8" i="4"/>
  <c r="C9" i="4" s="1"/>
</calcChain>
</file>

<file path=xl/sharedStrings.xml><?xml version="1.0" encoding="utf-8"?>
<sst xmlns="http://schemas.openxmlformats.org/spreadsheetml/2006/main" count="123" uniqueCount="109">
  <si>
    <t>công đoạn 1</t>
  </si>
  <si>
    <t>công đoạn 2</t>
  </si>
  <si>
    <t>C</t>
  </si>
  <si>
    <t>CÔNG ĐOẠN 1</t>
  </si>
  <si>
    <t>CÔNG ĐOẠN 2</t>
  </si>
  <si>
    <t>Giá máy</t>
  </si>
  <si>
    <t>Khấu hao</t>
  </si>
  <si>
    <t>Giá đồ gá</t>
  </si>
  <si>
    <t>2000 đô</t>
  </si>
  <si>
    <t>Đồ gá tiêu chuẩn: Ê tô</t>
  </si>
  <si>
    <t>Số lượng</t>
  </si>
  <si>
    <t>A</t>
  </si>
  <si>
    <t>B</t>
  </si>
  <si>
    <t>Đồ gá đặc biệt - chuyên dùng</t>
  </si>
  <si>
    <t>1 người / 1 máy</t>
  </si>
  <si>
    <t>Nhân công</t>
  </si>
  <si>
    <t>D</t>
  </si>
  <si>
    <t>Tên dầu</t>
  </si>
  <si>
    <t>Giá</t>
  </si>
  <si>
    <t>2.5 đô / lít</t>
  </si>
  <si>
    <t>dầu pha nước</t>
  </si>
  <si>
    <t>List dao + holder</t>
  </si>
  <si>
    <t>E</t>
  </si>
  <si>
    <t>F</t>
  </si>
  <si>
    <t>Thước đo tiêu chuẩn</t>
  </si>
  <si>
    <t>Thời gian chạy máy</t>
  </si>
  <si>
    <t>thời gian gá hàng</t>
  </si>
  <si>
    <t>tổng thời gian / 1 sản phẩm</t>
  </si>
  <si>
    <t>30 giây</t>
  </si>
  <si>
    <t>→ tương tự</t>
  </si>
  <si>
    <t xml:space="preserve">3 đến 5 năm </t>
  </si>
  <si>
    <t>5 - 10 năm</t>
  </si>
  <si>
    <t>%NG tỉ lệ hư hỏng</t>
  </si>
  <si>
    <t>G</t>
  </si>
  <si>
    <t>Tiền phôi gia công</t>
  </si>
  <si>
    <t>H</t>
  </si>
  <si>
    <t>I</t>
  </si>
  <si>
    <t>Tiền điện</t>
  </si>
  <si>
    <t>1.35 đô / 1 giờ vận hành</t>
  </si>
  <si>
    <t>J</t>
  </si>
  <si>
    <t>Chi phí đo đặc biệt</t>
  </si>
  <si>
    <t>K</t>
  </si>
  <si>
    <t>L</t>
  </si>
  <si>
    <t>Chi phí vận chuyển</t>
  </si>
  <si>
    <t>Lương tháng</t>
  </si>
  <si>
    <t>Số ngày làm việc trong tháng</t>
  </si>
  <si>
    <t>22 ngày</t>
  </si>
  <si>
    <t>8 giờ</t>
  </si>
  <si>
    <t>%OEE</t>
  </si>
  <si>
    <t>60% - 70%</t>
  </si>
  <si>
    <t>SET-UP: làm chương trình, set up máy móc, thiết kế đồ gá</t>
  </si>
  <si>
    <t>M</t>
  </si>
  <si>
    <t>Số ca làm việc trong ngày</t>
  </si>
  <si>
    <t>Số giờ làm việc trong ca</t>
  </si>
  <si>
    <t>Chi phí đóng gói</t>
  </si>
  <si>
    <t>Nền tảng của phương pháp tính báo giá chi tiết là cycle time, hay nói cách khác 1 sản phẩm mất bao nhiêu thời gian để hoàn thành</t>
  </si>
  <si>
    <t>Tham khảo</t>
  </si>
  <si>
    <t>Chỉ dẫn</t>
  </si>
  <si>
    <t>Tìm hiểu chính xác bản chất của chi phí, đưa ra quy ước về cách tính. Từ đó mới xây dựng công thức tính</t>
  </si>
  <si>
    <t>Trong 1 giờ sản xuất được bao nhiêu sản phẩm OK</t>
  </si>
  <si>
    <t>1 máy gia công được bao nhiêu sản phẩm trong 1 ngày
Ví dụ 1 máy sản xuất được 200 sản phẩm / ngày. Khách cần 1000 sản phẩm tuy nhiên yêu cầu 4 ngày phải xong. Suy ra tại công đoạn gia công cần sử dụng 2 máy mới hoàn thành</t>
  </si>
  <si>
    <t>Đề xuất cách tính từng chi phí tối ưu hơn nếu có</t>
  </si>
  <si>
    <t>Ca hành chính</t>
  </si>
  <si>
    <t>Máy</t>
  </si>
  <si>
    <t>Lương theo ngày</t>
  </si>
  <si>
    <t>Tỉ giá</t>
  </si>
  <si>
    <t>Lương theo giờ</t>
  </si>
  <si>
    <t>Gia công mặt dưới</t>
  </si>
  <si>
    <t>Tổng Số lượng sử dụng</t>
  </si>
  <si>
    <t>Chi phí đo đặc biệt: đo kiểm trong phòng QC, sử dụng máy móc chuyên dùng, do nhân viên QC thực hiện</t>
  </si>
  <si>
    <t>Chi phí đo tiêu chuẩn: sử dụng thiết bị đo, dụng cụ đơn giản, có thể đo tại máy gia công, nhân viên chạy máy có thể tự đo (không cần nhân viên QC)</t>
  </si>
  <si>
    <t>Holder, Lấy khấu hao 3 năm</t>
  </si>
  <si>
    <t>Tiền phoi thừa ( bavia)</t>
  </si>
  <si>
    <t>Từ cục phôi ban đầu, sau khi gia công xong đạt thành phẩm. Phần phôi bỏ đi là phoi thừa (phoi vụn,…). Có thể đem bán để phế liệu để tối ưu hóa lợi nhuận</t>
  </si>
  <si>
    <t xml:space="preserve">Tự xây dựng form tính, không lấy form mẫu có sẵn
Chú ý form mẫu có sẵn có 1 số công thức bị sai </t>
  </si>
  <si>
    <t>Lợi nhuận</t>
  </si>
  <si>
    <t>Lấy = 5%</t>
  </si>
  <si>
    <r>
      <rPr>
        <b/>
        <sz val="11"/>
        <rFont val="Arial"/>
        <family val="2"/>
      </rPr>
      <t>Cách tính đã giới thiệu là cho sản xuất đơn chiếc, đặt hàng 1 lần rồi thôi</t>
    </r>
    <r>
      <rPr>
        <sz val="11"/>
        <rFont val="Arial"/>
        <family val="2"/>
      </rPr>
      <t xml:space="preserve">. Tuy nhiên nếu là sản xuất dài hạn, cứ mỗi tháng 1000 bộ, khách cam kết đặt hàng trong </t>
    </r>
    <r>
      <rPr>
        <b/>
        <sz val="11"/>
        <rFont val="Arial"/>
        <family val="2"/>
      </rPr>
      <t>5 năm</t>
    </r>
    <r>
      <rPr>
        <sz val="11"/>
        <rFont val="Arial"/>
        <family val="2"/>
      </rPr>
      <t xml:space="preserve"> vậy cách tính có thay đổi không, tính như thế nào và giá như thế nào so với giá đã tính. 
Giá sản xuất đơn chiếc và hàng loạt là khác nhau? sản xuất 1 sản phẩm càng nhiều càng lâu dài thì giá càng tăng hay giảm ?</t>
    </r>
  </si>
  <si>
    <t>O</t>
  </si>
  <si>
    <t>P</t>
  </si>
  <si>
    <t>Q</t>
  </si>
  <si>
    <t>Gia công mặt trên + khoan lỗ</t>
  </si>
  <si>
    <t>180 giây (2 phút)</t>
  </si>
  <si>
    <t>210 giây</t>
  </si>
  <si>
    <t>300 giây (5 phút)</t>
  </si>
  <si>
    <t>330 giây</t>
  </si>
  <si>
    <t>8 giờ công lao động
Nhân công: 1</t>
  </si>
  <si>
    <t>3 lít</t>
  </si>
  <si>
    <t>Vật tư - thùng carton, túi nilon, băng keo…: 3 đô
Số giờ công lao động đóng gói: 1 giờ
Số người: 1</t>
  </si>
  <si>
    <t>Giao hàng 1 lần, chi phí vận chuyển là 15 đô</t>
  </si>
  <si>
    <t>(Không có hình ảnh tham khảo)</t>
  </si>
  <si>
    <t>20 đô</t>
  </si>
  <si>
    <t xml:space="preserve">
Không sử dụng (gá trực tiếp lên Ê-TÔ)
không sử dụng (gá trực tiếp lên Ê-TÔ)</t>
  </si>
  <si>
    <t>MAKINO F5-PRO6</t>
  </si>
  <si>
    <t>180 000 đô</t>
  </si>
  <si>
    <t>Sử dụng thước trên để đo một số kích thước sau gia công tại máy. Đo 100%
Thời gian đo: 1.5 phút / 1 sản phẩm
Thước: Khấu hao 3 năm</t>
  </si>
  <si>
    <t>Phí quản lý
Fixed factory expenses (Management expenses - factory overheads)</t>
  </si>
  <si>
    <t>R</t>
  </si>
  <si>
    <t>Chi phí XỬ LÝ NGOÀI
OUTSOURCING</t>
  </si>
  <si>
    <t>Sản phẩm cần được Anodize (phủ một lớp chống ăn mòn)
Chi phí xử lý cho 1 sản phẩm: 10,000 vnđ</t>
  </si>
  <si>
    <r>
      <t xml:space="preserve">Kích thước sản phẩm: 70x8x3mm
Kích thước phôi: 75x13x5mm
Tên vật liệu: Nhôm AL6061-T6, Giá tiền (mua mới): 90,000 VNĐ/ 1 kg (CHINA)
Khối lượng riêng: 2.72g / cm3
Tính tiền phôi?
Vì phôi phải mua theo tấm lớn, hoặc cây tiêu chuẩn (ko bán lẽ, hoặc bán lẻ giá cao), và còn có tiền công cắt phôi,... cho nên tính 1 phần chi phí bù vào. Tính tổng chi phí phôi là A, sau đó lấy </t>
    </r>
    <r>
      <rPr>
        <sz val="24"/>
        <color rgb="FFFF0000"/>
        <rFont val="Arial"/>
        <family val="2"/>
      </rPr>
      <t>A x 10-20%</t>
    </r>
    <r>
      <rPr>
        <sz val="24"/>
        <color theme="1"/>
        <rFont val="Arial"/>
        <family val="2"/>
      </rPr>
      <t xml:space="preserve"> . sau đó chia cho số lượng đặt hàng</t>
    </r>
  </si>
  <si>
    <t>Khách đặt 1300 cái
Tính tiền 1 sản phẩm</t>
  </si>
  <si>
    <t>So sánh giá trong các trường hợp: 100pcs - 1300pcs - 1300pcs và đặt trong 6 tháng
Chi phí nào sẽ thay đổi - giá tổng / 1 sản phẩm sẽ như thế nào, tự tìm hiểu, cho nhận xét</t>
  </si>
  <si>
    <t>Kích thước phôi: 75x13x5mm
Tên vật liệu: Nhôm AL6061-T6, Giá bán phoi vụn: 25,000 VNĐ/ 1 kg
Khối lượng riêng: 2.72g / cm3
Biết rằng sau khi gia công, lượng phoi thừa (có thể đem bán phế liệu) chiếm 35% thể tích cục phôi ban đầu. Tính khối lượng và giá tiền bán phoi / 1 cục phôi ban đầu và khấu trừ 50% vào giá thành sản phẩm sau cùng (giảm giá để tăng tính cạnh tranh, khả năng nhận đơn hàng)
Khi chi phí này nhỏ, không đáng kể thì có thể bỏ qua. xem là 1 phần lợi nhuận thêm của đơn hàng</t>
  </si>
  <si>
    <t>OP1</t>
  </si>
  <si>
    <t>OP2</t>
  </si>
  <si>
    <t>CẦN</t>
  </si>
  <si>
    <t>%NG</t>
  </si>
  <si>
    <t>Tỉ lệ này chỉ ra: cần gia công 100 sản phẩm thì cần mua 111 cục phôi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</si>
</sst>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VND]\ #,##0"/>
    <numFmt numFmtId="166" formatCode="&quot;$&quot;#,##0.00"/>
  </numFmts>
  <fonts count="16" x14ac:knownFonts="1">
    <font>
      <sz val="11"/>
      <color theme="1"/>
      <name val="Calibri"/>
      <family val="2"/>
      <scheme val="minor"/>
    </font>
    <font>
      <sz val="20"/>
      <color theme="1"/>
      <name val="Calibri"/>
      <family val="2"/>
      <scheme val="minor"/>
    </font>
    <font>
      <sz val="36"/>
      <color theme="1"/>
      <name val="Calibri"/>
      <family val="2"/>
      <scheme val="minor"/>
    </font>
    <font>
      <sz val="11"/>
      <color theme="1"/>
      <name val="Arial"/>
      <family val="2"/>
    </font>
    <font>
      <sz val="24"/>
      <color theme="1"/>
      <name val="Arial"/>
      <family val="2"/>
    </font>
    <font>
      <sz val="18"/>
      <color theme="1"/>
      <name val="Arial"/>
      <family val="2"/>
    </font>
    <font>
      <b/>
      <sz val="24"/>
      <color theme="1"/>
      <name val="Arial"/>
      <family val="2"/>
    </font>
    <font>
      <b/>
      <sz val="26"/>
      <color theme="1"/>
      <name val="Arial"/>
      <family val="2"/>
    </font>
    <font>
      <sz val="22"/>
      <color theme="1"/>
      <name val="Arial"/>
      <family val="2"/>
    </font>
    <font>
      <sz val="26"/>
      <color theme="1"/>
      <name val="Arial"/>
      <family val="2"/>
    </font>
    <font>
      <b/>
      <sz val="22"/>
      <color theme="1"/>
      <name val="Arial"/>
      <family val="2"/>
    </font>
    <font>
      <sz val="22"/>
      <color rgb="FFFF0000"/>
      <name val="Arial"/>
      <family val="2"/>
    </font>
    <font>
      <sz val="14"/>
      <color theme="1"/>
      <name val="Calibri"/>
      <family val="2"/>
      <scheme val="minor"/>
    </font>
    <font>
      <sz val="11"/>
      <name val="Arial"/>
      <family val="2"/>
    </font>
    <font>
      <b/>
      <sz val="11"/>
      <name val="Arial"/>
      <family val="2"/>
    </font>
    <font>
      <sz val="24"/>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diagonalUp="1">
      <left style="medium">
        <color indexed="64"/>
      </left>
      <right style="medium">
        <color indexed="64"/>
      </right>
      <top style="medium">
        <color indexed="64"/>
      </top>
      <bottom style="medium">
        <color indexed="64"/>
      </bottom>
      <diagonal style="medium">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106">
    <xf numFmtId="0" fontId="0" fillId="0" borderId="0" xfId="0"/>
    <xf numFmtId="0" fontId="5" fillId="0" borderId="0" xfId="0" applyFont="1"/>
    <xf numFmtId="0" fontId="5" fillId="0" borderId="3" xfId="0" applyFont="1" applyBorder="1" applyAlignment="1">
      <alignment horizontal="center" vertical="center"/>
    </xf>
    <xf numFmtId="0" fontId="5" fillId="0" borderId="3" xfId="0" applyFont="1" applyFill="1" applyBorder="1" applyAlignment="1">
      <alignment horizontal="center" vertical="center"/>
    </xf>
    <xf numFmtId="0" fontId="4" fillId="0" borderId="3" xfId="0" applyFont="1" applyBorder="1" applyAlignment="1">
      <alignment horizontal="left" vertical="center" wrapText="1"/>
    </xf>
    <xf numFmtId="0" fontId="5" fillId="0" borderId="0" xfId="0" applyFont="1" applyAlignment="1">
      <alignment horizontal="center" vertical="center"/>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9" fontId="3"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7" fillId="2" borderId="37" xfId="0" applyFont="1" applyFill="1" applyBorder="1" applyAlignment="1">
      <alignment horizontal="center" vertical="center"/>
    </xf>
    <xf numFmtId="0" fontId="7" fillId="2" borderId="6" xfId="0" applyFont="1" applyFill="1" applyBorder="1" applyAlignment="1">
      <alignment horizontal="center" vertical="center"/>
    </xf>
    <xf numFmtId="164" fontId="3" fillId="0" borderId="1" xfId="0" applyNumberFormat="1" applyFont="1" applyBorder="1" applyAlignment="1">
      <alignment horizontal="center" vertical="center"/>
    </xf>
    <xf numFmtId="166"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26" xfId="0" applyFont="1" applyBorder="1"/>
    <xf numFmtId="0" fontId="9" fillId="0" borderId="3" xfId="0" applyFont="1" applyBorder="1" applyAlignment="1">
      <alignment horizontal="left" vertical="center"/>
    </xf>
    <xf numFmtId="0" fontId="3" fillId="0" borderId="0" xfId="0" applyFont="1"/>
    <xf numFmtId="0" fontId="8" fillId="0" borderId="0" xfId="0" applyFont="1"/>
    <xf numFmtId="0" fontId="4" fillId="0" borderId="0" xfId="0" applyFont="1"/>
    <xf numFmtId="0" fontId="4" fillId="0" borderId="0" xfId="0" applyFont="1" applyAlignment="1">
      <alignment horizontal="left" vertical="center" wrapText="1"/>
    </xf>
    <xf numFmtId="0" fontId="4" fillId="0" borderId="29" xfId="0" applyFont="1" applyBorder="1" applyAlignment="1">
      <alignment horizontal="left" vertical="center"/>
    </xf>
    <xf numFmtId="0" fontId="4" fillId="0" borderId="30" xfId="0" applyFont="1" applyBorder="1" applyAlignment="1">
      <alignment horizontal="left" vertical="center"/>
    </xf>
    <xf numFmtId="0" fontId="4" fillId="0" borderId="31" xfId="0" applyFont="1" applyBorder="1" applyAlignment="1">
      <alignment horizontal="left" vertical="center"/>
    </xf>
    <xf numFmtId="0" fontId="4" fillId="0" borderId="30" xfId="0" applyFont="1" applyBorder="1" applyAlignment="1">
      <alignment vertical="center"/>
    </xf>
    <xf numFmtId="0" fontId="4" fillId="0" borderId="31" xfId="0" applyFont="1" applyBorder="1" applyAlignment="1">
      <alignment vertical="center"/>
    </xf>
    <xf numFmtId="0" fontId="6" fillId="0" borderId="33" xfId="0" applyFont="1" applyBorder="1" applyAlignment="1">
      <alignment horizontal="left" vertical="center"/>
    </xf>
    <xf numFmtId="0" fontId="4" fillId="0" borderId="34" xfId="0" applyFont="1" applyBorder="1" applyAlignment="1">
      <alignment vertical="center"/>
    </xf>
    <xf numFmtId="0" fontId="4" fillId="0" borderId="35" xfId="0" applyFont="1" applyBorder="1" applyAlignment="1">
      <alignment vertical="center"/>
    </xf>
    <xf numFmtId="0" fontId="6" fillId="0" borderId="8" xfId="0" applyFont="1" applyFill="1" applyBorder="1" applyAlignment="1">
      <alignment vertical="center"/>
    </xf>
    <xf numFmtId="0" fontId="4" fillId="0" borderId="2" xfId="0" applyFont="1" applyBorder="1" applyAlignment="1">
      <alignment vertical="center"/>
    </xf>
    <xf numFmtId="0" fontId="4" fillId="0" borderId="7" xfId="0" applyFont="1" applyBorder="1" applyAlignment="1">
      <alignment vertical="center"/>
    </xf>
    <xf numFmtId="0" fontId="4" fillId="0" borderId="9" xfId="0" applyFont="1" applyFill="1" applyBorder="1" applyAlignment="1">
      <alignment horizontal="left" vertical="center"/>
    </xf>
    <xf numFmtId="0" fontId="4" fillId="0" borderId="20" xfId="0" applyFont="1" applyFill="1" applyBorder="1" applyAlignment="1">
      <alignment vertical="center"/>
    </xf>
    <xf numFmtId="0" fontId="4" fillId="0" borderId="21" xfId="0" applyFont="1" applyFill="1" applyBorder="1" applyAlignment="1">
      <alignment vertical="center"/>
    </xf>
    <xf numFmtId="0" fontId="4" fillId="0" borderId="22" xfId="0" applyFont="1" applyFill="1" applyBorder="1" applyAlignment="1">
      <alignment vertical="center"/>
    </xf>
    <xf numFmtId="0" fontId="4" fillId="0" borderId="3"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vertical="center" wrapText="1"/>
    </xf>
    <xf numFmtId="0" fontId="8" fillId="0" borderId="10" xfId="0" applyFont="1" applyBorder="1" applyAlignment="1">
      <alignment horizontal="center" vertical="center"/>
    </xf>
    <xf numFmtId="0" fontId="8" fillId="0" borderId="11" xfId="0" applyFont="1" applyBorder="1" applyAlignment="1">
      <alignment horizontal="center" vertical="center"/>
    </xf>
    <xf numFmtId="9" fontId="11" fillId="0" borderId="12" xfId="0" applyNumberFormat="1" applyFont="1" applyBorder="1" applyAlignment="1">
      <alignment horizontal="center" vertical="center"/>
    </xf>
    <xf numFmtId="0" fontId="10" fillId="0" borderId="36" xfId="0" applyFont="1" applyBorder="1" applyAlignment="1">
      <alignment vertical="center"/>
    </xf>
    <xf numFmtId="0" fontId="8" fillId="0" borderId="12" xfId="0" applyFont="1" applyBorder="1" applyAlignment="1">
      <alignment horizontal="center" vertical="center"/>
    </xf>
    <xf numFmtId="0" fontId="8" fillId="0" borderId="10" xfId="0" applyFont="1" applyBorder="1"/>
    <xf numFmtId="0" fontId="8" fillId="0" borderId="23"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14"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xf numFmtId="0" fontId="4" fillId="0" borderId="26" xfId="0" applyFont="1" applyBorder="1"/>
    <xf numFmtId="0" fontId="4" fillId="0" borderId="0" xfId="0" applyFont="1" applyAlignment="1">
      <alignment horizontal="left" vertical="center"/>
    </xf>
    <xf numFmtId="0" fontId="5" fillId="0" borderId="1" xfId="0" applyFont="1" applyBorder="1" applyAlignment="1">
      <alignment horizontal="left" vertical="center" wrapText="1"/>
    </xf>
    <xf numFmtId="0" fontId="0" fillId="0" borderId="1" xfId="0" applyBorder="1"/>
    <xf numFmtId="0" fontId="5"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2" fillId="3" borderId="1" xfId="0" applyFont="1" applyFill="1" applyBorder="1" applyAlignment="1">
      <alignment horizontal="center" vertical="center"/>
    </xf>
    <xf numFmtId="0" fontId="12" fillId="0" borderId="0" xfId="0" applyFont="1" applyAlignment="1">
      <alignment horizontal="center" vertical="center"/>
    </xf>
    <xf numFmtId="0" fontId="12" fillId="0" borderId="0" xfId="0" applyFont="1"/>
    <xf numFmtId="0" fontId="4" fillId="0" borderId="3" xfId="0" applyFont="1" applyFill="1" applyBorder="1" applyAlignment="1">
      <alignment vertical="center" wrapText="1"/>
    </xf>
    <xf numFmtId="0" fontId="3" fillId="0" borderId="0" xfId="0"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horizontal="left" vertical="center"/>
    </xf>
    <xf numFmtId="0" fontId="13" fillId="0" borderId="1" xfId="0" applyFont="1" applyBorder="1" applyAlignment="1">
      <alignment horizontal="left" vertical="center" wrapText="1"/>
    </xf>
    <xf numFmtId="0" fontId="6" fillId="0" borderId="32" xfId="0" applyFont="1" applyBorder="1" applyAlignment="1">
      <alignment vertical="center"/>
    </xf>
    <xf numFmtId="0" fontId="8" fillId="0" borderId="4" xfId="0" applyFont="1" applyBorder="1" applyAlignment="1">
      <alignment horizontal="center" vertical="center"/>
    </xf>
    <xf numFmtId="0" fontId="4" fillId="0" borderId="0" xfId="0" applyFont="1" applyAlignment="1">
      <alignment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1" fillId="0" borderId="0" xfId="0" applyFont="1" applyAlignment="1">
      <alignment horizontal="center" vertical="center" wrapText="1"/>
    </xf>
    <xf numFmtId="0" fontId="0" fillId="0" borderId="1" xfId="0" applyBorder="1" applyAlignment="1">
      <alignment horizontal="center"/>
    </xf>
    <xf numFmtId="0" fontId="4" fillId="0" borderId="1" xfId="0" applyFont="1" applyBorder="1" applyAlignment="1">
      <alignment horizontal="center" vertical="center"/>
    </xf>
    <xf numFmtId="0" fontId="6" fillId="4" borderId="1" xfId="0" applyFont="1" applyFill="1" applyBorder="1" applyAlignment="1">
      <alignment horizontal="center"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8" fillId="0" borderId="21" xfId="0" applyFont="1" applyBorder="1" applyAlignment="1">
      <alignment horizontal="center" vertical="center"/>
    </xf>
    <xf numFmtId="0" fontId="8" fillId="0" borderId="36" xfId="0" applyFont="1" applyBorder="1" applyAlignment="1">
      <alignment horizontal="center" vertical="center"/>
    </xf>
    <xf numFmtId="0" fontId="8" fillId="0" borderId="20" xfId="0" applyFont="1" applyBorder="1" applyAlignment="1">
      <alignment horizontal="center" vertical="center"/>
    </xf>
    <xf numFmtId="0" fontId="8" fillId="0" borderId="22" xfId="0" applyFont="1" applyBorder="1" applyAlignment="1">
      <alignment horizontal="center" vertical="center"/>
    </xf>
    <xf numFmtId="0" fontId="4" fillId="0" borderId="28" xfId="0" applyFont="1" applyBorder="1" applyAlignment="1">
      <alignment horizontal="center" vertical="center" wrapText="1"/>
    </xf>
    <xf numFmtId="0" fontId="4" fillId="0" borderId="27" xfId="0" applyFont="1" applyBorder="1" applyAlignment="1">
      <alignment horizontal="center" vertical="center" wrapText="1"/>
    </xf>
    <xf numFmtId="0" fontId="9" fillId="0" borderId="28" xfId="0" applyFont="1" applyBorder="1" applyAlignment="1">
      <alignment horizontal="left" vertical="center" wrapText="1"/>
    </xf>
    <xf numFmtId="0" fontId="9" fillId="0" borderId="27" xfId="0" applyFont="1" applyBorder="1" applyAlignment="1">
      <alignment horizontal="left" vertical="center" wrapText="1"/>
    </xf>
    <xf numFmtId="0" fontId="4" fillId="0" borderId="28" xfId="0" applyFont="1" applyBorder="1" applyAlignment="1">
      <alignment horizontal="left" vertical="center" wrapText="1"/>
    </xf>
    <xf numFmtId="0" fontId="4" fillId="0" borderId="27" xfId="0" applyFont="1" applyBorder="1" applyAlignment="1">
      <alignment horizontal="left" vertical="center"/>
    </xf>
    <xf numFmtId="0" fontId="9" fillId="0" borderId="28" xfId="0" applyFont="1" applyBorder="1" applyAlignment="1">
      <alignment horizontal="left" vertical="center"/>
    </xf>
    <xf numFmtId="0" fontId="9" fillId="0" borderId="27" xfId="0" applyFont="1" applyBorder="1" applyAlignment="1">
      <alignment horizontal="left"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8" fillId="0" borderId="24" xfId="0" applyFont="1" applyBorder="1" applyAlignment="1">
      <alignment horizontal="center" vertical="center" wrapText="1"/>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3</xdr:col>
      <xdr:colOff>144780</xdr:colOff>
      <xdr:row>2</xdr:row>
      <xdr:rowOff>151234</xdr:rowOff>
    </xdr:from>
    <xdr:to>
      <xdr:col>3</xdr:col>
      <xdr:colOff>7560795</xdr:colOff>
      <xdr:row>2</xdr:row>
      <xdr:rowOff>3231931</xdr:rowOff>
    </xdr:to>
    <xdr:pic>
      <xdr:nvPicPr>
        <xdr:cNvPr id="2" name="Picture 1"/>
        <xdr:cNvPicPr>
          <a:picLocks noChangeAspect="1"/>
        </xdr:cNvPicPr>
      </xdr:nvPicPr>
      <xdr:blipFill>
        <a:blip xmlns:r="http://schemas.openxmlformats.org/officeDocument/2006/relationships" r:embed="rId1"/>
        <a:stretch>
          <a:fillRect/>
        </a:stretch>
      </xdr:blipFill>
      <xdr:spPr>
        <a:xfrm>
          <a:off x="9486900" y="334114"/>
          <a:ext cx="7416015" cy="3080697"/>
        </a:xfrm>
        <a:prstGeom prst="rect">
          <a:avLst/>
        </a:prstGeom>
      </xdr:spPr>
    </xdr:pic>
    <xdr:clientData/>
  </xdr:twoCellAnchor>
  <xdr:twoCellAnchor editAs="oneCell">
    <xdr:from>
      <xdr:col>3</xdr:col>
      <xdr:colOff>1104153</xdr:colOff>
      <xdr:row>3</xdr:row>
      <xdr:rowOff>53339</xdr:rowOff>
    </xdr:from>
    <xdr:to>
      <xdr:col>3</xdr:col>
      <xdr:colOff>6717574</xdr:colOff>
      <xdr:row>3</xdr:row>
      <xdr:rowOff>3267080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444096" y="4657996"/>
          <a:ext cx="5613421" cy="3213741"/>
        </a:xfrm>
        <a:prstGeom prst="rect">
          <a:avLst/>
        </a:prstGeom>
      </xdr:spPr>
    </xdr:pic>
    <xdr:clientData/>
  </xdr:twoCellAnchor>
  <xdr:twoCellAnchor editAs="oneCell">
    <xdr:from>
      <xdr:col>3</xdr:col>
      <xdr:colOff>134470</xdr:colOff>
      <xdr:row>4</xdr:row>
      <xdr:rowOff>493059</xdr:rowOff>
    </xdr:from>
    <xdr:to>
      <xdr:col>3</xdr:col>
      <xdr:colOff>7015330</xdr:colOff>
      <xdr:row>4</xdr:row>
      <xdr:rowOff>1266713</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75694" y="7996518"/>
          <a:ext cx="6880860" cy="773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89646</xdr:colOff>
      <xdr:row>5</xdr:row>
      <xdr:rowOff>493058</xdr:rowOff>
    </xdr:from>
    <xdr:to>
      <xdr:col>3</xdr:col>
      <xdr:colOff>7680045</xdr:colOff>
      <xdr:row>5</xdr:row>
      <xdr:rowOff>2483224</xdr:rowOff>
    </xdr:to>
    <xdr:pic>
      <xdr:nvPicPr>
        <xdr:cNvPr id="5" name="Picture 4"/>
        <xdr:cNvPicPr>
          <a:picLocks noChangeAspect="1"/>
        </xdr:cNvPicPr>
      </xdr:nvPicPr>
      <xdr:blipFill>
        <a:blip xmlns:r="http://schemas.openxmlformats.org/officeDocument/2006/relationships" r:embed="rId4"/>
        <a:stretch>
          <a:fillRect/>
        </a:stretch>
      </xdr:blipFill>
      <xdr:spPr>
        <a:xfrm>
          <a:off x="9430870" y="9610164"/>
          <a:ext cx="7590399" cy="19901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54428</xdr:colOff>
      <xdr:row>12</xdr:row>
      <xdr:rowOff>23285</xdr:rowOff>
    </xdr:from>
    <xdr:to>
      <xdr:col>15</xdr:col>
      <xdr:colOff>228600</xdr:colOff>
      <xdr:row>31</xdr:row>
      <xdr:rowOff>66057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4028" y="2243971"/>
          <a:ext cx="8708572" cy="3558857"/>
        </a:xfrm>
        <a:prstGeom prst="rect">
          <a:avLst/>
        </a:prstGeom>
      </xdr:spPr>
    </xdr:pic>
    <xdr:clientData/>
  </xdr:twoCellAnchor>
  <xdr:twoCellAnchor editAs="oneCell">
    <xdr:from>
      <xdr:col>15</xdr:col>
      <xdr:colOff>555171</xdr:colOff>
      <xdr:row>3</xdr:row>
      <xdr:rowOff>133860</xdr:rowOff>
    </xdr:from>
    <xdr:to>
      <xdr:col>38</xdr:col>
      <xdr:colOff>216634</xdr:colOff>
      <xdr:row>38</xdr:row>
      <xdr:rowOff>174171</xdr:rowOff>
    </xdr:to>
    <xdr:pic>
      <xdr:nvPicPr>
        <xdr:cNvPr id="4" name="Picture 3"/>
        <xdr:cNvPicPr>
          <a:picLocks noChangeAspect="1"/>
        </xdr:cNvPicPr>
      </xdr:nvPicPr>
      <xdr:blipFill>
        <a:blip xmlns:r="http://schemas.openxmlformats.org/officeDocument/2006/relationships" r:embed="rId2"/>
        <a:stretch>
          <a:fillRect/>
        </a:stretch>
      </xdr:blipFill>
      <xdr:spPr>
        <a:xfrm>
          <a:off x="9699171" y="689031"/>
          <a:ext cx="13682263" cy="65173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249383</xdr:colOff>
      <xdr:row>3</xdr:row>
      <xdr:rowOff>319482</xdr:rowOff>
    </xdr:from>
    <xdr:to>
      <xdr:col>2</xdr:col>
      <xdr:colOff>8035639</xdr:colOff>
      <xdr:row>9</xdr:row>
      <xdr:rowOff>609600</xdr:rowOff>
    </xdr:to>
    <xdr:pic>
      <xdr:nvPicPr>
        <xdr:cNvPr id="4" name="Picture 3"/>
        <xdr:cNvPicPr>
          <a:picLocks noChangeAspect="1"/>
        </xdr:cNvPicPr>
      </xdr:nvPicPr>
      <xdr:blipFill>
        <a:blip xmlns:r="http://schemas.openxmlformats.org/officeDocument/2006/relationships" r:embed="rId1"/>
        <a:stretch>
          <a:fillRect/>
        </a:stretch>
      </xdr:blipFill>
      <xdr:spPr>
        <a:xfrm>
          <a:off x="2978728" y="1427846"/>
          <a:ext cx="7786256" cy="4778990"/>
        </a:xfrm>
        <a:prstGeom prst="rect">
          <a:avLst/>
        </a:prstGeom>
      </xdr:spPr>
    </xdr:pic>
    <xdr:clientData/>
  </xdr:twoCellAnchor>
  <xdr:twoCellAnchor editAs="oneCell">
    <xdr:from>
      <xdr:col>2</xdr:col>
      <xdr:colOff>249381</xdr:colOff>
      <xdr:row>12</xdr:row>
      <xdr:rowOff>360218</xdr:rowOff>
    </xdr:from>
    <xdr:to>
      <xdr:col>2</xdr:col>
      <xdr:colOff>8217568</xdr:colOff>
      <xdr:row>19</xdr:row>
      <xdr:rowOff>13854</xdr:rowOff>
    </xdr:to>
    <xdr:pic>
      <xdr:nvPicPr>
        <xdr:cNvPr id="5" name="Picture 4"/>
        <xdr:cNvPicPr>
          <a:picLocks noChangeAspect="1"/>
        </xdr:cNvPicPr>
      </xdr:nvPicPr>
      <xdr:blipFill>
        <a:blip xmlns:r="http://schemas.openxmlformats.org/officeDocument/2006/relationships" r:embed="rId1"/>
        <a:stretch>
          <a:fillRect/>
        </a:stretch>
      </xdr:blipFill>
      <xdr:spPr>
        <a:xfrm>
          <a:off x="2978726" y="8201891"/>
          <a:ext cx="7968187" cy="48906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3021018</xdr:colOff>
      <xdr:row>10</xdr:row>
      <xdr:rowOff>149524</xdr:rowOff>
    </xdr:from>
    <xdr:to>
      <xdr:col>3</xdr:col>
      <xdr:colOff>6917360</xdr:colOff>
      <xdr:row>10</xdr:row>
      <xdr:rowOff>2400299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8050218" y="8741074"/>
          <a:ext cx="3896342" cy="2250775"/>
        </a:xfrm>
        <a:prstGeom prst="rect">
          <a:avLst/>
        </a:prstGeom>
      </xdr:spPr>
    </xdr:pic>
    <xdr:clientData/>
  </xdr:twoCellAnchor>
  <xdr:twoCellAnchor editAs="oneCell">
    <xdr:from>
      <xdr:col>3</xdr:col>
      <xdr:colOff>2758785</xdr:colOff>
      <xdr:row>22</xdr:row>
      <xdr:rowOff>3538104</xdr:rowOff>
    </xdr:from>
    <xdr:to>
      <xdr:col>3</xdr:col>
      <xdr:colOff>7145960</xdr:colOff>
      <xdr:row>22</xdr:row>
      <xdr:rowOff>4963391</xdr:rowOff>
    </xdr:to>
    <xdr:pic>
      <xdr:nvPicPr>
        <xdr:cNvPr id="27" name="Picture 11">
          <a:extLst>
            <a:ext uri="{FF2B5EF4-FFF2-40B4-BE49-F238E27FC236}">
              <a16:creationId xmlns:a16="http://schemas.microsoft.com/office/drawing/2014/main" id="{00000000-0008-0000-0E00-0000AF9E1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65621" y="31884504"/>
          <a:ext cx="4387175" cy="1425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7434695</xdr:colOff>
      <xdr:row>22</xdr:row>
      <xdr:rowOff>3105150</xdr:rowOff>
    </xdr:from>
    <xdr:to>
      <xdr:col>3</xdr:col>
      <xdr:colOff>8292291</xdr:colOff>
      <xdr:row>22</xdr:row>
      <xdr:rowOff>5028870</xdr:rowOff>
    </xdr:to>
    <xdr:pic>
      <xdr:nvPicPr>
        <xdr:cNvPr id="28" name="Picture 1">
          <a:extLst>
            <a:ext uri="{FF2B5EF4-FFF2-40B4-BE49-F238E27FC236}">
              <a16:creationId xmlns:a16="http://schemas.microsoft.com/office/drawing/2014/main" id="{00000000-0008-0000-0E00-0000B29E14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641531" y="31451550"/>
          <a:ext cx="857596" cy="1923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649431</xdr:colOff>
      <xdr:row>22</xdr:row>
      <xdr:rowOff>3584864</xdr:rowOff>
    </xdr:from>
    <xdr:to>
      <xdr:col>4</xdr:col>
      <xdr:colOff>5036606</xdr:colOff>
      <xdr:row>22</xdr:row>
      <xdr:rowOff>5010151</xdr:rowOff>
    </xdr:to>
    <xdr:pic>
      <xdr:nvPicPr>
        <xdr:cNvPr id="30" name="Picture 11">
          <a:extLst>
            <a:ext uri="{FF2B5EF4-FFF2-40B4-BE49-F238E27FC236}">
              <a16:creationId xmlns:a16="http://schemas.microsoft.com/office/drawing/2014/main" id="{00000000-0008-0000-0E00-0000AF9E1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91213" y="29631409"/>
          <a:ext cx="4387175" cy="1425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5505449</xdr:colOff>
      <xdr:row>22</xdr:row>
      <xdr:rowOff>3207328</xdr:rowOff>
    </xdr:from>
    <xdr:to>
      <xdr:col>4</xdr:col>
      <xdr:colOff>6363045</xdr:colOff>
      <xdr:row>22</xdr:row>
      <xdr:rowOff>5131048</xdr:rowOff>
    </xdr:to>
    <xdr:pic>
      <xdr:nvPicPr>
        <xdr:cNvPr id="31" name="Picture 1">
          <a:extLst>
            <a:ext uri="{FF2B5EF4-FFF2-40B4-BE49-F238E27FC236}">
              <a16:creationId xmlns:a16="http://schemas.microsoft.com/office/drawing/2014/main" id="{00000000-0008-0000-0E00-0000B29E14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1147231" y="29253873"/>
          <a:ext cx="857596" cy="1923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7578437</xdr:colOff>
      <xdr:row>22</xdr:row>
      <xdr:rowOff>4011314</xdr:rowOff>
    </xdr:from>
    <xdr:to>
      <xdr:col>4</xdr:col>
      <xdr:colOff>9989128</xdr:colOff>
      <xdr:row>22</xdr:row>
      <xdr:rowOff>4626726</xdr:rowOff>
    </xdr:to>
    <xdr:pic>
      <xdr:nvPicPr>
        <xdr:cNvPr id="41" name="Picture 10">
          <a:extLst>
            <a:ext uri="{FF2B5EF4-FFF2-40B4-BE49-F238E27FC236}">
              <a16:creationId xmlns:a16="http://schemas.microsoft.com/office/drawing/2014/main" id="{00000000-0008-0000-0E00-0000AE9E14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220219" y="30057859"/>
          <a:ext cx="2410691" cy="6154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1529196</xdr:colOff>
      <xdr:row>26</xdr:row>
      <xdr:rowOff>259772</xdr:rowOff>
    </xdr:from>
    <xdr:to>
      <xdr:col>6</xdr:col>
      <xdr:colOff>3829050</xdr:colOff>
      <xdr:row>26</xdr:row>
      <xdr:rowOff>3046488</xdr:rowOff>
    </xdr:to>
    <xdr:pic>
      <xdr:nvPicPr>
        <xdr:cNvPr id="48" name="Picture 2">
          <a:extLst>
            <a:ext uri="{FF2B5EF4-FFF2-40B4-BE49-F238E27FC236}">
              <a16:creationId xmlns:a16="http://schemas.microsoft.com/office/drawing/2014/main" id="{00000000-0008-0000-0E00-0000A99E14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5819196" y="38455022"/>
          <a:ext cx="2299854" cy="2786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3422073</xdr:colOff>
      <xdr:row>22</xdr:row>
      <xdr:rowOff>346363</xdr:rowOff>
    </xdr:from>
    <xdr:to>
      <xdr:col>3</xdr:col>
      <xdr:colOff>8035637</xdr:colOff>
      <xdr:row>22</xdr:row>
      <xdr:rowOff>1809377</xdr:rowOff>
    </xdr:to>
    <xdr:pic>
      <xdr:nvPicPr>
        <xdr:cNvPr id="19" name="Picture 18"/>
        <xdr:cNvPicPr>
          <a:picLocks noChangeAspect="1"/>
        </xdr:cNvPicPr>
      </xdr:nvPicPr>
      <xdr:blipFill>
        <a:blip xmlns:r="http://schemas.openxmlformats.org/officeDocument/2006/relationships" r:embed="rId6"/>
        <a:stretch>
          <a:fillRect/>
        </a:stretch>
      </xdr:blipFill>
      <xdr:spPr>
        <a:xfrm>
          <a:off x="9628909" y="28692763"/>
          <a:ext cx="4613564" cy="1463014"/>
        </a:xfrm>
        <a:prstGeom prst="rect">
          <a:avLst/>
        </a:prstGeom>
      </xdr:spPr>
    </xdr:pic>
    <xdr:clientData/>
  </xdr:twoCellAnchor>
  <xdr:twoCellAnchor editAs="oneCell">
    <xdr:from>
      <xdr:col>4</xdr:col>
      <xdr:colOff>3823854</xdr:colOff>
      <xdr:row>22</xdr:row>
      <xdr:rowOff>263236</xdr:rowOff>
    </xdr:from>
    <xdr:to>
      <xdr:col>4</xdr:col>
      <xdr:colOff>8437418</xdr:colOff>
      <xdr:row>22</xdr:row>
      <xdr:rowOff>1726250</xdr:rowOff>
    </xdr:to>
    <xdr:pic>
      <xdr:nvPicPr>
        <xdr:cNvPr id="20" name="Picture 19"/>
        <xdr:cNvPicPr>
          <a:picLocks noChangeAspect="1"/>
        </xdr:cNvPicPr>
      </xdr:nvPicPr>
      <xdr:blipFill>
        <a:blip xmlns:r="http://schemas.openxmlformats.org/officeDocument/2006/relationships" r:embed="rId6"/>
        <a:stretch>
          <a:fillRect/>
        </a:stretch>
      </xdr:blipFill>
      <xdr:spPr>
        <a:xfrm>
          <a:off x="21391418" y="28609636"/>
          <a:ext cx="4613564" cy="1463014"/>
        </a:xfrm>
        <a:prstGeom prst="rect">
          <a:avLst/>
        </a:prstGeom>
      </xdr:spPr>
    </xdr:pic>
    <xdr:clientData/>
  </xdr:twoCellAnchor>
  <xdr:twoCellAnchor editAs="oneCell">
    <xdr:from>
      <xdr:col>3</xdr:col>
      <xdr:colOff>83128</xdr:colOff>
      <xdr:row>21</xdr:row>
      <xdr:rowOff>503046</xdr:rowOff>
    </xdr:from>
    <xdr:to>
      <xdr:col>3</xdr:col>
      <xdr:colOff>11291456</xdr:colOff>
      <xdr:row>21</xdr:row>
      <xdr:rowOff>4227596</xdr:rowOff>
    </xdr:to>
    <xdr:pic>
      <xdr:nvPicPr>
        <xdr:cNvPr id="6" name="Picture 5"/>
        <xdr:cNvPicPr>
          <a:picLocks noChangeAspect="1"/>
        </xdr:cNvPicPr>
      </xdr:nvPicPr>
      <xdr:blipFill>
        <a:blip xmlns:r="http://schemas.openxmlformats.org/officeDocument/2006/relationships" r:embed="rId7"/>
        <a:stretch>
          <a:fillRect/>
        </a:stretch>
      </xdr:blipFill>
      <xdr:spPr>
        <a:xfrm>
          <a:off x="6289964" y="23903373"/>
          <a:ext cx="11208328" cy="3724550"/>
        </a:xfrm>
        <a:prstGeom prst="rect">
          <a:avLst/>
        </a:prstGeom>
      </xdr:spPr>
    </xdr:pic>
    <xdr:clientData/>
  </xdr:twoCellAnchor>
  <xdr:twoCellAnchor editAs="oneCell">
    <xdr:from>
      <xdr:col>4</xdr:col>
      <xdr:colOff>221671</xdr:colOff>
      <xdr:row>21</xdr:row>
      <xdr:rowOff>505672</xdr:rowOff>
    </xdr:from>
    <xdr:to>
      <xdr:col>4</xdr:col>
      <xdr:colOff>11020855</xdr:colOff>
      <xdr:row>21</xdr:row>
      <xdr:rowOff>4100945</xdr:rowOff>
    </xdr:to>
    <xdr:pic>
      <xdr:nvPicPr>
        <xdr:cNvPr id="7" name="Picture 6"/>
        <xdr:cNvPicPr>
          <a:picLocks noChangeAspect="1"/>
        </xdr:cNvPicPr>
      </xdr:nvPicPr>
      <xdr:blipFill>
        <a:blip xmlns:r="http://schemas.openxmlformats.org/officeDocument/2006/relationships" r:embed="rId8"/>
        <a:stretch>
          <a:fillRect/>
        </a:stretch>
      </xdr:blipFill>
      <xdr:spPr>
        <a:xfrm>
          <a:off x="17789235" y="23905999"/>
          <a:ext cx="10799184" cy="3595273"/>
        </a:xfrm>
        <a:prstGeom prst="rect">
          <a:avLst/>
        </a:prstGeom>
      </xdr:spPr>
    </xdr:pic>
    <xdr:clientData/>
  </xdr:twoCellAnchor>
  <xdr:twoCellAnchor editAs="oneCell">
    <xdr:from>
      <xdr:col>3</xdr:col>
      <xdr:colOff>4045528</xdr:colOff>
      <xdr:row>6</xdr:row>
      <xdr:rowOff>221673</xdr:rowOff>
    </xdr:from>
    <xdr:to>
      <xdr:col>3</xdr:col>
      <xdr:colOff>6913419</xdr:colOff>
      <xdr:row>6</xdr:row>
      <xdr:rowOff>3342401</xdr:rowOff>
    </xdr:to>
    <xdr:pic>
      <xdr:nvPicPr>
        <xdr:cNvPr id="23" name="Picture 22"/>
        <xdr:cNvPicPr>
          <a:picLocks noChangeAspect="1"/>
        </xdr:cNvPicPr>
      </xdr:nvPicPr>
      <xdr:blipFill>
        <a:blip xmlns:r="http://schemas.openxmlformats.org/officeDocument/2006/relationships" r:embed="rId9"/>
        <a:stretch>
          <a:fillRect/>
        </a:stretch>
      </xdr:blipFill>
      <xdr:spPr>
        <a:xfrm>
          <a:off x="10252364" y="4114800"/>
          <a:ext cx="2867891" cy="31207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9"/>
  <sheetViews>
    <sheetView showGridLines="0" topLeftCell="A4" zoomScale="70" zoomScaleNormal="70" workbookViewId="0">
      <selection activeCell="J4" sqref="J4"/>
    </sheetView>
  </sheetViews>
  <sheetFormatPr defaultRowHeight="14.4" x14ac:dyDescent="0.3"/>
  <cols>
    <col min="3" max="3" width="118.44140625" customWidth="1"/>
    <col min="4" max="4" width="113.109375" customWidth="1"/>
  </cols>
  <sheetData>
    <row r="1" spans="2:4" ht="46.2" customHeight="1" x14ac:dyDescent="0.3"/>
    <row r="2" spans="2:4" ht="47.4" customHeight="1" x14ac:dyDescent="0.3">
      <c r="C2" s="10" t="s">
        <v>57</v>
      </c>
      <c r="D2" s="10" t="s">
        <v>56</v>
      </c>
    </row>
    <row r="3" spans="2:4" ht="268.8" customHeight="1" x14ac:dyDescent="0.3">
      <c r="B3" s="9">
        <v>1</v>
      </c>
      <c r="C3" s="57" t="s">
        <v>55</v>
      </c>
      <c r="D3" s="58"/>
    </row>
    <row r="4" spans="2:4" ht="260.39999999999998" customHeight="1" x14ac:dyDescent="0.3">
      <c r="B4" s="9">
        <v>2</v>
      </c>
      <c r="C4" s="57" t="s">
        <v>58</v>
      </c>
      <c r="D4" s="58"/>
    </row>
    <row r="5" spans="2:4" ht="127.2" customHeight="1" x14ac:dyDescent="0.3">
      <c r="B5" s="9">
        <v>3</v>
      </c>
      <c r="C5" s="59" t="s">
        <v>59</v>
      </c>
      <c r="D5" s="58"/>
    </row>
    <row r="6" spans="2:4" ht="227.4" customHeight="1" x14ac:dyDescent="0.3">
      <c r="B6" s="9">
        <v>4</v>
      </c>
      <c r="C6" s="57" t="s">
        <v>60</v>
      </c>
      <c r="D6" s="58"/>
    </row>
    <row r="7" spans="2:4" ht="96.6" customHeight="1" x14ac:dyDescent="0.3">
      <c r="B7" s="9">
        <v>5</v>
      </c>
      <c r="C7" s="57" t="s">
        <v>74</v>
      </c>
      <c r="D7" s="58"/>
    </row>
    <row r="8" spans="2:4" ht="34.799999999999997" customHeight="1" x14ac:dyDescent="0.3">
      <c r="B8" s="5"/>
      <c r="C8" s="5"/>
    </row>
    <row r="9" spans="2:4" ht="34.799999999999997" customHeight="1" x14ac:dyDescent="0.3">
      <c r="B9" s="5"/>
      <c r="C9" s="5"/>
    </row>
    <row r="10" spans="2:4" ht="34.799999999999997" customHeight="1" x14ac:dyDescent="0.3">
      <c r="B10" s="5"/>
      <c r="C10" s="5"/>
    </row>
    <row r="11" spans="2:4" ht="34.799999999999997" customHeight="1" x14ac:dyDescent="0.3">
      <c r="B11" s="5"/>
      <c r="C11" s="5"/>
    </row>
    <row r="12" spans="2:4" ht="34.799999999999997" customHeight="1" x14ac:dyDescent="0.3">
      <c r="B12" s="5"/>
      <c r="C12" s="5"/>
    </row>
    <row r="13" spans="2:4" ht="34.799999999999997" customHeight="1" x14ac:dyDescent="0.3">
      <c r="B13" s="5"/>
      <c r="C13" s="5"/>
    </row>
    <row r="14" spans="2:4" ht="34.799999999999997" customHeight="1" x14ac:dyDescent="0.3">
      <c r="B14" s="5"/>
      <c r="C14" s="5"/>
    </row>
    <row r="15" spans="2:4" ht="34.799999999999997" customHeight="1" x14ac:dyDescent="0.3">
      <c r="B15" s="5"/>
      <c r="C15" s="5"/>
    </row>
    <row r="16" spans="2:4" ht="34.799999999999997" customHeight="1" x14ac:dyDescent="0.3">
      <c r="B16" s="5"/>
      <c r="C16" s="5"/>
    </row>
    <row r="17" spans="2:3" ht="34.799999999999997" customHeight="1" x14ac:dyDescent="0.3">
      <c r="B17" s="5"/>
      <c r="C17" s="5"/>
    </row>
    <row r="18" spans="2:3" ht="34.799999999999997" customHeight="1" x14ac:dyDescent="0.3">
      <c r="B18" s="5"/>
      <c r="C18" s="5"/>
    </row>
    <row r="19" spans="2:3" ht="34.799999999999997" customHeight="1" x14ac:dyDescent="0.3"/>
    <row r="20" spans="2:3" ht="34.799999999999997" customHeight="1" x14ac:dyDescent="0.3"/>
    <row r="21" spans="2:3" ht="34.799999999999997" customHeight="1" x14ac:dyDescent="0.3"/>
    <row r="22" spans="2:3" ht="34.799999999999997" customHeight="1" x14ac:dyDescent="0.3"/>
    <row r="23" spans="2:3" ht="34.799999999999997" customHeight="1" x14ac:dyDescent="0.3"/>
    <row r="24" spans="2:3" ht="34.799999999999997" customHeight="1" x14ac:dyDescent="0.3"/>
    <row r="25" spans="2:3" ht="34.799999999999997" customHeight="1" x14ac:dyDescent="0.3"/>
    <row r="26" spans="2:3" ht="34.799999999999997" customHeight="1" x14ac:dyDescent="0.3"/>
    <row r="27" spans="2:3" ht="34.799999999999997" customHeight="1" x14ac:dyDescent="0.3"/>
    <row r="28" spans="2:3" ht="34.799999999999997" customHeight="1" x14ac:dyDescent="0.3"/>
    <row r="29" spans="2:3" ht="34.799999999999997" customHeight="1" x14ac:dyDescent="0.3"/>
    <row r="30" spans="2:3" ht="34.799999999999997" customHeight="1" x14ac:dyDescent="0.3"/>
    <row r="31" spans="2:3" ht="34.799999999999997" customHeight="1" x14ac:dyDescent="0.3"/>
    <row r="32" spans="2:3" ht="34.799999999999997" customHeight="1" x14ac:dyDescent="0.3"/>
    <row r="33" ht="34.799999999999997" customHeight="1" x14ac:dyDescent="0.3"/>
    <row r="34" ht="34.799999999999997" customHeight="1" x14ac:dyDescent="0.3"/>
    <row r="35" ht="34.799999999999997" customHeight="1" x14ac:dyDescent="0.3"/>
    <row r="36" ht="34.799999999999997" customHeight="1" x14ac:dyDescent="0.3"/>
    <row r="37" ht="34.799999999999997" customHeight="1" x14ac:dyDescent="0.3"/>
    <row r="38" ht="34.799999999999997" customHeight="1" x14ac:dyDescent="0.3"/>
    <row r="39" ht="34.799999999999997"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1:AH48"/>
  <sheetViews>
    <sheetView showGridLines="0" zoomScale="70" zoomScaleNormal="70" workbookViewId="0">
      <selection activeCell="Q56" sqref="Q56"/>
    </sheetView>
  </sheetViews>
  <sheetFormatPr defaultRowHeight="14.4" x14ac:dyDescent="0.3"/>
  <sheetData>
    <row r="41" spans="2:34" ht="14.4" customHeight="1" x14ac:dyDescent="0.3">
      <c r="B41" s="73" t="s">
        <v>101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2:34" ht="14.4" customHeight="1" x14ac:dyDescent="0.3">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2:34" ht="14.4" customHeight="1" x14ac:dyDescent="0.3">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row>
    <row r="44" spans="2:34" ht="14.4" customHeight="1" x14ac:dyDescent="0.3">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row>
    <row r="45" spans="2:34" ht="14.4" customHeight="1" x14ac:dyDescent="0.3">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2:34" ht="14.4" customHeight="1" x14ac:dyDescent="0.3">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2:34" ht="14.4" customHeight="1" x14ac:dyDescent="0.3">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2:34" ht="14.4" customHeight="1" x14ac:dyDescent="0.3">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sheetData>
  <mergeCells count="1">
    <mergeCell ref="B41:AH4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showGridLines="0" tabSelected="1" zoomScale="55" zoomScaleNormal="55" workbookViewId="0">
      <selection activeCell="O19" sqref="O19"/>
    </sheetView>
  </sheetViews>
  <sheetFormatPr defaultRowHeight="14.4" x14ac:dyDescent="0.3"/>
  <cols>
    <col min="2" max="2" width="31" customWidth="1"/>
    <col min="3" max="3" width="124.21875" customWidth="1"/>
    <col min="4" max="4" width="90.109375" customWidth="1"/>
  </cols>
  <sheetData>
    <row r="3" spans="2:4" ht="58.8" customHeight="1" x14ac:dyDescent="0.3">
      <c r="B3" s="78" t="s">
        <v>0</v>
      </c>
      <c r="C3" s="76"/>
      <c r="D3" s="77" t="s">
        <v>81</v>
      </c>
    </row>
    <row r="4" spans="2:4" ht="58.8" customHeight="1" x14ac:dyDescent="0.3">
      <c r="B4" s="78"/>
      <c r="C4" s="76"/>
      <c r="D4" s="77"/>
    </row>
    <row r="5" spans="2:4" ht="58.8" customHeight="1" x14ac:dyDescent="0.3">
      <c r="B5" s="78"/>
      <c r="C5" s="76"/>
      <c r="D5" s="77"/>
    </row>
    <row r="6" spans="2:4" ht="58.8" customHeight="1" x14ac:dyDescent="0.3">
      <c r="B6" s="78"/>
      <c r="C6" s="76"/>
      <c r="D6" s="77"/>
    </row>
    <row r="7" spans="2:4" ht="58.8" customHeight="1" x14ac:dyDescent="0.3">
      <c r="B7" s="78"/>
      <c r="C7" s="76"/>
      <c r="D7" s="77"/>
    </row>
    <row r="8" spans="2:4" ht="58.8" customHeight="1" x14ac:dyDescent="0.3">
      <c r="B8" s="78"/>
      <c r="C8" s="76"/>
      <c r="D8" s="77"/>
    </row>
    <row r="9" spans="2:4" ht="58.8" customHeight="1" x14ac:dyDescent="0.3">
      <c r="B9" s="78"/>
      <c r="C9" s="76"/>
      <c r="D9" s="77"/>
    </row>
    <row r="10" spans="2:4" ht="58.8" customHeight="1" x14ac:dyDescent="0.3">
      <c r="B10" s="78"/>
      <c r="C10" s="76"/>
      <c r="D10" s="77"/>
    </row>
    <row r="11" spans="2:4" ht="58.8" customHeight="1" x14ac:dyDescent="0.3">
      <c r="B11" s="78"/>
      <c r="C11" s="76"/>
      <c r="D11" s="77"/>
    </row>
    <row r="12" spans="2:4" ht="58.8" customHeight="1" x14ac:dyDescent="0.3">
      <c r="B12" s="78" t="s">
        <v>1</v>
      </c>
      <c r="C12" s="76"/>
      <c r="D12" s="77" t="s">
        <v>67</v>
      </c>
    </row>
    <row r="13" spans="2:4" ht="58.8" customHeight="1" x14ac:dyDescent="0.3">
      <c r="B13" s="78"/>
      <c r="C13" s="76"/>
      <c r="D13" s="77"/>
    </row>
    <row r="14" spans="2:4" ht="58.8" customHeight="1" x14ac:dyDescent="0.3">
      <c r="B14" s="78"/>
      <c r="C14" s="76"/>
      <c r="D14" s="77"/>
    </row>
    <row r="15" spans="2:4" ht="58.8" customHeight="1" x14ac:dyDescent="0.3">
      <c r="B15" s="78"/>
      <c r="C15" s="76"/>
      <c r="D15" s="77"/>
    </row>
    <row r="16" spans="2:4" ht="58.8" customHeight="1" x14ac:dyDescent="0.3">
      <c r="B16" s="78"/>
      <c r="C16" s="76"/>
      <c r="D16" s="77"/>
    </row>
    <row r="17" spans="2:4" ht="58.8" customHeight="1" x14ac:dyDescent="0.3">
      <c r="B17" s="78"/>
      <c r="C17" s="76"/>
      <c r="D17" s="77"/>
    </row>
    <row r="18" spans="2:4" ht="58.8" customHeight="1" x14ac:dyDescent="0.3">
      <c r="B18" s="78"/>
      <c r="C18" s="76"/>
      <c r="D18" s="77"/>
    </row>
    <row r="19" spans="2:4" ht="58.8" customHeight="1" x14ac:dyDescent="0.3">
      <c r="B19" s="78"/>
      <c r="C19" s="76"/>
      <c r="D19" s="77"/>
    </row>
    <row r="20" spans="2:4" ht="58.8" customHeight="1" x14ac:dyDescent="0.3">
      <c r="B20" s="78"/>
      <c r="C20" s="76"/>
      <c r="D20" s="77"/>
    </row>
    <row r="23" spans="2:4" x14ac:dyDescent="0.3">
      <c r="B23" s="75"/>
    </row>
    <row r="24" spans="2:4" x14ac:dyDescent="0.3">
      <c r="B24" s="75"/>
    </row>
    <row r="25" spans="2:4" x14ac:dyDescent="0.3">
      <c r="B25" s="75"/>
    </row>
    <row r="26" spans="2:4" x14ac:dyDescent="0.3">
      <c r="B26" s="75"/>
    </row>
    <row r="27" spans="2:4" x14ac:dyDescent="0.3">
      <c r="B27" s="75"/>
    </row>
    <row r="28" spans="2:4" x14ac:dyDescent="0.3">
      <c r="B28" s="75"/>
    </row>
    <row r="29" spans="2:4" x14ac:dyDescent="0.3">
      <c r="B29" s="75"/>
    </row>
    <row r="30" spans="2:4" x14ac:dyDescent="0.3">
      <c r="B30" s="75"/>
    </row>
    <row r="31" spans="2:4" x14ac:dyDescent="0.3">
      <c r="B31" s="75"/>
    </row>
    <row r="34" spans="2:2" x14ac:dyDescent="0.3">
      <c r="B34" s="75"/>
    </row>
    <row r="35" spans="2:2" x14ac:dyDescent="0.3">
      <c r="B35" s="75"/>
    </row>
    <row r="36" spans="2:2" x14ac:dyDescent="0.3">
      <c r="B36" s="75"/>
    </row>
    <row r="37" spans="2:2" x14ac:dyDescent="0.3">
      <c r="B37" s="75"/>
    </row>
    <row r="38" spans="2:2" x14ac:dyDescent="0.3">
      <c r="B38" s="75"/>
    </row>
    <row r="39" spans="2:2" x14ac:dyDescent="0.3">
      <c r="B39" s="75"/>
    </row>
    <row r="40" spans="2:2" x14ac:dyDescent="0.3">
      <c r="B40" s="75"/>
    </row>
    <row r="41" spans="2:2" x14ac:dyDescent="0.3">
      <c r="B41" s="75"/>
    </row>
  </sheetData>
  <mergeCells count="8">
    <mergeCell ref="B34:B41"/>
    <mergeCell ref="C3:C11"/>
    <mergeCell ref="C12:C20"/>
    <mergeCell ref="D3:D11"/>
    <mergeCell ref="D12:D20"/>
    <mergeCell ref="B3:B11"/>
    <mergeCell ref="B12:B20"/>
    <mergeCell ref="B23:B3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showGridLines="0" topLeftCell="A28" zoomScale="40" zoomScaleNormal="40" workbookViewId="0">
      <selection activeCell="D40" sqref="D40"/>
    </sheetView>
  </sheetViews>
  <sheetFormatPr defaultRowHeight="30" x14ac:dyDescent="0.5"/>
  <cols>
    <col min="2" max="2" width="15.33203125" customWidth="1"/>
    <col min="3" max="3" width="66.21875" style="20" customWidth="1"/>
    <col min="4" max="4" width="165.6640625" customWidth="1"/>
    <col min="5" max="5" width="167.77734375" customWidth="1"/>
    <col min="6" max="6" width="110.44140625" style="21" customWidth="1"/>
    <col min="7" max="7" width="77.88671875" customWidth="1"/>
  </cols>
  <sheetData>
    <row r="1" spans="2:6" ht="30.6" thickBot="1" x14ac:dyDescent="0.55000000000000004"/>
    <row r="2" spans="2:6" ht="79.2" customHeight="1" thickBot="1" x14ac:dyDescent="0.55000000000000004">
      <c r="B2" s="1"/>
      <c r="D2" s="11" t="s">
        <v>3</v>
      </c>
      <c r="E2" s="12" t="s">
        <v>4</v>
      </c>
    </row>
    <row r="3" spans="2:6" ht="49.2" customHeight="1" x14ac:dyDescent="0.5">
      <c r="B3" s="79" t="s">
        <v>11</v>
      </c>
      <c r="C3" s="23" t="s">
        <v>25</v>
      </c>
      <c r="D3" s="41" t="s">
        <v>84</v>
      </c>
      <c r="E3" s="41" t="s">
        <v>82</v>
      </c>
    </row>
    <row r="4" spans="2:6" ht="49.2" customHeight="1" x14ac:dyDescent="0.5">
      <c r="B4" s="80"/>
      <c r="C4" s="24" t="s">
        <v>26</v>
      </c>
      <c r="D4" s="42" t="s">
        <v>28</v>
      </c>
      <c r="E4" s="42" t="s">
        <v>28</v>
      </c>
    </row>
    <row r="5" spans="2:6" ht="49.2" customHeight="1" x14ac:dyDescent="0.5">
      <c r="B5" s="80"/>
      <c r="C5" s="24" t="s">
        <v>27</v>
      </c>
      <c r="D5" s="42" t="s">
        <v>85</v>
      </c>
      <c r="E5" s="42" t="s">
        <v>83</v>
      </c>
    </row>
    <row r="6" spans="2:6" ht="49.2" customHeight="1" thickBot="1" x14ac:dyDescent="0.35">
      <c r="B6" s="81"/>
      <c r="C6" s="25" t="s">
        <v>32</v>
      </c>
      <c r="D6" s="43">
        <v>0.05</v>
      </c>
      <c r="E6" s="43">
        <v>0.05</v>
      </c>
      <c r="F6" s="72" t="s">
        <v>108</v>
      </c>
    </row>
    <row r="7" spans="2:6" ht="272.39999999999998" customHeight="1" x14ac:dyDescent="0.5">
      <c r="B7" s="94" t="s">
        <v>12</v>
      </c>
      <c r="C7" s="70" t="s">
        <v>63</v>
      </c>
      <c r="D7" s="44" t="s">
        <v>93</v>
      </c>
      <c r="E7" s="82" t="s">
        <v>29</v>
      </c>
    </row>
    <row r="8" spans="2:6" ht="52.8" customHeight="1" x14ac:dyDescent="0.5">
      <c r="B8" s="95"/>
      <c r="C8" s="26" t="s">
        <v>5</v>
      </c>
      <c r="D8" s="42" t="s">
        <v>94</v>
      </c>
      <c r="E8" s="82"/>
    </row>
    <row r="9" spans="2:6" ht="52.8" customHeight="1" x14ac:dyDescent="0.5">
      <c r="B9" s="95"/>
      <c r="C9" s="26" t="s">
        <v>10</v>
      </c>
      <c r="D9" s="42">
        <v>1</v>
      </c>
      <c r="E9" s="82"/>
    </row>
    <row r="10" spans="2:6" ht="52.8" customHeight="1" thickBot="1" x14ac:dyDescent="0.55000000000000004">
      <c r="B10" s="96"/>
      <c r="C10" s="27" t="s">
        <v>6</v>
      </c>
      <c r="D10" s="45" t="s">
        <v>31</v>
      </c>
      <c r="E10" s="83"/>
    </row>
    <row r="11" spans="2:6" ht="205.8" customHeight="1" x14ac:dyDescent="0.5">
      <c r="B11" s="94" t="s">
        <v>2</v>
      </c>
      <c r="C11" s="28" t="s">
        <v>9</v>
      </c>
      <c r="D11" s="46"/>
      <c r="E11" s="84" t="s">
        <v>29</v>
      </c>
    </row>
    <row r="12" spans="2:6" ht="46.8" customHeight="1" x14ac:dyDescent="0.5">
      <c r="B12" s="95"/>
      <c r="C12" s="29" t="s">
        <v>7</v>
      </c>
      <c r="D12" s="42" t="s">
        <v>8</v>
      </c>
      <c r="E12" s="82"/>
    </row>
    <row r="13" spans="2:6" ht="46.8" customHeight="1" x14ac:dyDescent="0.5">
      <c r="B13" s="95"/>
      <c r="C13" s="29" t="s">
        <v>10</v>
      </c>
      <c r="D13" s="42">
        <v>1</v>
      </c>
      <c r="E13" s="82"/>
    </row>
    <row r="14" spans="2:6" ht="46.8" customHeight="1" thickBot="1" x14ac:dyDescent="0.55000000000000004">
      <c r="B14" s="95"/>
      <c r="C14" s="30" t="s">
        <v>6</v>
      </c>
      <c r="D14" s="45" t="s">
        <v>30</v>
      </c>
      <c r="E14" s="85"/>
    </row>
    <row r="15" spans="2:6" ht="137.4" customHeight="1" x14ac:dyDescent="0.5">
      <c r="B15" s="95"/>
      <c r="C15" s="31" t="s">
        <v>13</v>
      </c>
      <c r="D15" s="101" t="s">
        <v>92</v>
      </c>
      <c r="E15" s="71" t="s">
        <v>90</v>
      </c>
    </row>
    <row r="16" spans="2:6" ht="58.2" customHeight="1" x14ac:dyDescent="0.5">
      <c r="B16" s="96"/>
      <c r="C16" s="32" t="s">
        <v>7</v>
      </c>
      <c r="D16" s="102"/>
      <c r="E16" s="47" t="s">
        <v>91</v>
      </c>
    </row>
    <row r="17" spans="2:6" ht="52.2" customHeight="1" thickBot="1" x14ac:dyDescent="0.55000000000000004">
      <c r="B17" s="97"/>
      <c r="C17" s="33" t="s">
        <v>10</v>
      </c>
      <c r="D17" s="103"/>
      <c r="E17" s="48">
        <v>1</v>
      </c>
    </row>
    <row r="18" spans="2:6" ht="70.2" customHeight="1" thickBot="1" x14ac:dyDescent="0.55000000000000004">
      <c r="B18" s="2" t="s">
        <v>16</v>
      </c>
      <c r="C18" s="34" t="s">
        <v>15</v>
      </c>
      <c r="D18" s="49" t="s">
        <v>14</v>
      </c>
      <c r="E18" s="49" t="s">
        <v>14</v>
      </c>
    </row>
    <row r="19" spans="2:6" ht="57" customHeight="1" x14ac:dyDescent="0.5">
      <c r="B19" s="98" t="s">
        <v>22</v>
      </c>
      <c r="C19" s="35" t="s">
        <v>17</v>
      </c>
      <c r="D19" s="50" t="s">
        <v>20</v>
      </c>
      <c r="E19" s="84" t="s">
        <v>29</v>
      </c>
    </row>
    <row r="20" spans="2:6" ht="57" customHeight="1" x14ac:dyDescent="0.5">
      <c r="B20" s="99"/>
      <c r="C20" s="36" t="s">
        <v>18</v>
      </c>
      <c r="D20" s="51" t="s">
        <v>19</v>
      </c>
      <c r="E20" s="82"/>
    </row>
    <row r="21" spans="2:6" ht="57" customHeight="1" thickBot="1" x14ac:dyDescent="0.55000000000000004">
      <c r="B21" s="100"/>
      <c r="C21" s="37" t="s">
        <v>68</v>
      </c>
      <c r="D21" s="52" t="s">
        <v>87</v>
      </c>
      <c r="E21" s="85"/>
    </row>
    <row r="22" spans="2:6" ht="389.4" customHeight="1" thickBot="1" x14ac:dyDescent="0.5">
      <c r="B22" s="2" t="s">
        <v>23</v>
      </c>
      <c r="C22" s="38" t="s">
        <v>21</v>
      </c>
      <c r="D22" s="53"/>
      <c r="E22" s="54"/>
      <c r="F22" s="56" t="s">
        <v>71</v>
      </c>
    </row>
    <row r="23" spans="2:6" ht="409.2" customHeight="1" thickBot="1" x14ac:dyDescent="0.35">
      <c r="B23" s="2" t="s">
        <v>33</v>
      </c>
      <c r="C23" s="39" t="s">
        <v>24</v>
      </c>
      <c r="D23" s="4" t="s">
        <v>95</v>
      </c>
      <c r="E23" s="4" t="s">
        <v>95</v>
      </c>
      <c r="F23" s="22" t="s">
        <v>70</v>
      </c>
    </row>
    <row r="24" spans="2:6" ht="328.2" customHeight="1" thickBot="1" x14ac:dyDescent="0.55000000000000004">
      <c r="B24" s="3" t="s">
        <v>35</v>
      </c>
      <c r="C24" s="38" t="s">
        <v>34</v>
      </c>
      <c r="D24" s="4" t="s">
        <v>100</v>
      </c>
      <c r="E24" s="55"/>
    </row>
    <row r="25" spans="2:6" ht="206.4" customHeight="1" thickBot="1" x14ac:dyDescent="0.55000000000000004">
      <c r="B25" s="3" t="s">
        <v>36</v>
      </c>
      <c r="C25" s="40" t="s">
        <v>50</v>
      </c>
      <c r="D25" s="4" t="s">
        <v>86</v>
      </c>
      <c r="E25" s="4" t="s">
        <v>86</v>
      </c>
    </row>
    <row r="26" spans="2:6" ht="109.2" customHeight="1" thickBot="1" x14ac:dyDescent="0.55000000000000004">
      <c r="B26" s="3" t="s">
        <v>39</v>
      </c>
      <c r="C26" s="38" t="s">
        <v>37</v>
      </c>
      <c r="D26" s="18" t="s">
        <v>38</v>
      </c>
      <c r="E26" s="18" t="s">
        <v>38</v>
      </c>
    </row>
    <row r="27" spans="2:6" ht="251.4" customHeight="1" thickBot="1" x14ac:dyDescent="0.35">
      <c r="B27" s="3" t="s">
        <v>41</v>
      </c>
      <c r="C27" s="38" t="s">
        <v>40</v>
      </c>
      <c r="D27" s="17"/>
      <c r="E27" s="17"/>
      <c r="F27" s="22" t="s">
        <v>69</v>
      </c>
    </row>
    <row r="28" spans="2:6" ht="173.4" customHeight="1" thickBot="1" x14ac:dyDescent="0.55000000000000004">
      <c r="B28" s="3" t="s">
        <v>42</v>
      </c>
      <c r="C28" s="38" t="s">
        <v>54</v>
      </c>
      <c r="D28" s="90" t="s">
        <v>88</v>
      </c>
      <c r="E28" s="91"/>
    </row>
    <row r="29" spans="2:6" ht="169.2" customHeight="1" thickBot="1" x14ac:dyDescent="0.55000000000000004">
      <c r="B29" s="3" t="s">
        <v>51</v>
      </c>
      <c r="C29" s="38" t="s">
        <v>43</v>
      </c>
      <c r="D29" s="92" t="s">
        <v>89</v>
      </c>
      <c r="E29" s="93"/>
    </row>
    <row r="30" spans="2:6" ht="169.2" customHeight="1" thickBot="1" x14ac:dyDescent="0.55000000000000004">
      <c r="B30" s="3" t="s">
        <v>78</v>
      </c>
      <c r="C30" s="65" t="s">
        <v>98</v>
      </c>
      <c r="D30" s="88" t="s">
        <v>99</v>
      </c>
      <c r="E30" s="93"/>
    </row>
    <row r="31" spans="2:6" ht="273.60000000000002" customHeight="1" thickBot="1" x14ac:dyDescent="0.35">
      <c r="B31" s="3" t="s">
        <v>79</v>
      </c>
      <c r="C31" s="38" t="s">
        <v>72</v>
      </c>
      <c r="D31" s="88" t="s">
        <v>103</v>
      </c>
      <c r="E31" s="89"/>
      <c r="F31" s="22" t="s">
        <v>73</v>
      </c>
    </row>
    <row r="32" spans="2:6" ht="189.6" customHeight="1" thickBot="1" x14ac:dyDescent="0.55000000000000004">
      <c r="B32" s="3" t="s">
        <v>80</v>
      </c>
      <c r="C32" s="65" t="s">
        <v>96</v>
      </c>
      <c r="D32" s="86" t="s">
        <v>76</v>
      </c>
      <c r="E32" s="87"/>
    </row>
    <row r="33" spans="2:5" ht="189.6" customHeight="1" thickBot="1" x14ac:dyDescent="0.55000000000000004">
      <c r="B33" s="3" t="s">
        <v>97</v>
      </c>
      <c r="C33" s="38" t="s">
        <v>75</v>
      </c>
      <c r="D33" s="86" t="s">
        <v>76</v>
      </c>
      <c r="E33" s="87"/>
    </row>
  </sheetData>
  <mergeCells count="14">
    <mergeCell ref="B3:B6"/>
    <mergeCell ref="E7:E10"/>
    <mergeCell ref="E11:E14"/>
    <mergeCell ref="D32:E32"/>
    <mergeCell ref="D33:E33"/>
    <mergeCell ref="D31:E31"/>
    <mergeCell ref="D28:E28"/>
    <mergeCell ref="D29:E29"/>
    <mergeCell ref="D30:E30"/>
    <mergeCell ref="B7:B10"/>
    <mergeCell ref="B11:B17"/>
    <mergeCell ref="B19:B21"/>
    <mergeCell ref="E19:E21"/>
    <mergeCell ref="D15:D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9"/>
  <sheetViews>
    <sheetView zoomScale="205" zoomScaleNormal="205" workbookViewId="0">
      <selection activeCell="G18" sqref="G18"/>
    </sheetView>
  </sheetViews>
  <sheetFormatPr defaultRowHeight="14.4" x14ac:dyDescent="0.3"/>
  <cols>
    <col min="1" max="16384" width="8.88671875" style="104"/>
  </cols>
  <sheetData>
    <row r="7" spans="1:4" x14ac:dyDescent="0.3">
      <c r="B7" s="104" t="s">
        <v>104</v>
      </c>
      <c r="C7" s="104" t="s">
        <v>105</v>
      </c>
      <c r="D7" s="104" t="s">
        <v>106</v>
      </c>
    </row>
    <row r="8" spans="1:4" x14ac:dyDescent="0.3">
      <c r="A8" s="104" t="s">
        <v>107</v>
      </c>
      <c r="B8" s="105">
        <v>0.05</v>
      </c>
      <c r="C8" s="105">
        <v>0.03</v>
      </c>
    </row>
    <row r="9" spans="1:4" x14ac:dyDescent="0.3">
      <c r="B9" s="104">
        <f>C9/(1-B8)</f>
        <v>108.51871947911016</v>
      </c>
      <c r="C9" s="104">
        <f>D9/(1-C8)</f>
        <v>103.09278350515464</v>
      </c>
      <c r="D9" s="104">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showGridLines="0" zoomScale="160" zoomScaleNormal="160" workbookViewId="0">
      <selection activeCell="G8" sqref="G8"/>
    </sheetView>
  </sheetViews>
  <sheetFormatPr defaultRowHeight="13.8" x14ac:dyDescent="0.25"/>
  <cols>
    <col min="1" max="1" width="2.5546875" style="19" customWidth="1"/>
    <col min="2" max="2" width="17.77734375" style="19" customWidth="1"/>
    <col min="3" max="3" width="23" style="19" customWidth="1"/>
    <col min="4" max="4" width="23.44140625" style="19" customWidth="1"/>
    <col min="5" max="5" width="22.109375" style="19" customWidth="1"/>
    <col min="6" max="16384" width="8.88671875" style="19"/>
  </cols>
  <sheetData>
    <row r="3" spans="2:5" x14ac:dyDescent="0.25">
      <c r="E3" s="66" t="s">
        <v>65</v>
      </c>
    </row>
    <row r="4" spans="2:5" ht="43.2" customHeight="1" x14ac:dyDescent="0.25">
      <c r="B4" s="6" t="s">
        <v>44</v>
      </c>
      <c r="C4" s="13">
        <v>408</v>
      </c>
      <c r="D4" s="15">
        <v>10000000</v>
      </c>
      <c r="E4" s="67">
        <v>24500</v>
      </c>
    </row>
    <row r="5" spans="2:5" ht="43.2" customHeight="1" x14ac:dyDescent="0.25">
      <c r="B5" s="7" t="s">
        <v>45</v>
      </c>
      <c r="C5" s="16" t="s">
        <v>46</v>
      </c>
      <c r="D5" s="16">
        <v>22</v>
      </c>
    </row>
    <row r="6" spans="2:5" ht="43.2" customHeight="1" x14ac:dyDescent="0.25">
      <c r="B6" s="7" t="s">
        <v>52</v>
      </c>
      <c r="C6" s="16">
        <v>1</v>
      </c>
      <c r="D6" s="16">
        <v>1</v>
      </c>
    </row>
    <row r="7" spans="2:5" ht="43.2" customHeight="1" x14ac:dyDescent="0.25">
      <c r="B7" s="7" t="s">
        <v>53</v>
      </c>
      <c r="C7" s="16" t="s">
        <v>47</v>
      </c>
      <c r="D7" s="16" t="s">
        <v>47</v>
      </c>
      <c r="E7" s="66" t="s">
        <v>62</v>
      </c>
    </row>
    <row r="8" spans="2:5" ht="43.2" customHeight="1" x14ac:dyDescent="0.25">
      <c r="B8" s="7" t="s">
        <v>64</v>
      </c>
      <c r="C8" s="14">
        <f>C4/22</f>
        <v>18.545454545454547</v>
      </c>
      <c r="D8" s="15">
        <f>ROUNDUP(D4/D5,-3)</f>
        <v>455000</v>
      </c>
      <c r="E8" s="68"/>
    </row>
    <row r="9" spans="2:5" ht="43.2" customHeight="1" x14ac:dyDescent="0.25">
      <c r="B9" s="7" t="s">
        <v>66</v>
      </c>
      <c r="C9" s="14">
        <f>C8/8</f>
        <v>2.3181818181818183</v>
      </c>
      <c r="D9" s="15">
        <f>ROUNDUP(D8/8,-3)</f>
        <v>57000</v>
      </c>
      <c r="E9" s="68"/>
    </row>
    <row r="10" spans="2:5" ht="43.2" customHeight="1" x14ac:dyDescent="0.25">
      <c r="B10" s="6" t="s">
        <v>48</v>
      </c>
      <c r="C10" s="8" t="s">
        <v>49</v>
      </c>
      <c r="D10" s="8" t="s">
        <v>49</v>
      </c>
    </row>
    <row r="11" spans="2:5" ht="43.2" customHeight="1" x14ac:dyDescent="0.25">
      <c r="B11" s="66"/>
      <c r="C11" s="66"/>
      <c r="D11" s="66"/>
    </row>
    <row r="12" spans="2:5" ht="43.2" customHeight="1" x14ac:dyDescent="0.25"/>
    <row r="13" spans="2:5" ht="43.2" customHeight="1" x14ac:dyDescent="0.25"/>
    <row r="14" spans="2:5" ht="43.2"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showGridLines="0" zoomScale="145" zoomScaleNormal="145" workbookViewId="0">
      <selection activeCell="C8" sqref="C8"/>
    </sheetView>
  </sheetViews>
  <sheetFormatPr defaultRowHeight="18" x14ac:dyDescent="0.35"/>
  <cols>
    <col min="2" max="2" width="10.109375" style="64" customWidth="1"/>
    <col min="3" max="3" width="143.44140625" customWidth="1"/>
    <col min="4" max="4" width="19.33203125" customWidth="1"/>
  </cols>
  <sheetData>
    <row r="3" spans="2:3" ht="51" customHeight="1" x14ac:dyDescent="0.3">
      <c r="B3" s="62">
        <v>1</v>
      </c>
      <c r="C3" s="60" t="s">
        <v>61</v>
      </c>
    </row>
    <row r="4" spans="2:3" ht="64.2" customHeight="1" x14ac:dyDescent="0.3">
      <c r="B4" s="62">
        <v>2</v>
      </c>
      <c r="C4" s="61" t="s">
        <v>102</v>
      </c>
    </row>
    <row r="5" spans="2:3" ht="73.8" customHeight="1" x14ac:dyDescent="0.3">
      <c r="B5" s="62">
        <v>3</v>
      </c>
      <c r="C5" s="69" t="s">
        <v>77</v>
      </c>
    </row>
    <row r="6" spans="2:3" ht="55.2" customHeight="1" x14ac:dyDescent="0.3">
      <c r="B6" s="63"/>
    </row>
    <row r="7" spans="2:3" ht="30" customHeight="1" x14ac:dyDescent="0.3">
      <c r="B7" s="63"/>
    </row>
    <row r="8" spans="2:3" ht="30" customHeight="1" x14ac:dyDescent="0.3">
      <c r="B8" s="63"/>
    </row>
    <row r="9" spans="2:3" ht="30" customHeight="1" x14ac:dyDescent="0.3">
      <c r="B9" s="63"/>
    </row>
    <row r="10" spans="2:3" ht="30" customHeight="1" x14ac:dyDescent="0.3">
      <c r="B10" s="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Khuyến nghị</vt:lpstr>
      <vt:lpstr>Hình ảnh sản phẩm</vt:lpstr>
      <vt:lpstr>Quy trình gia công</vt:lpstr>
      <vt:lpstr>Thông tin</vt:lpstr>
      <vt:lpstr>Ví dụ tính SL phôi</vt:lpstr>
      <vt:lpstr>Thông số cố định</vt:lpstr>
      <vt:lpstr>Mở rộng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2023-11-01T08:15:43Z</dcterms:created>
  <dcterms:modified xsi:type="dcterms:W3CDTF">2024-05-20T09:17:50Z</dcterms:modified>
</cp:coreProperties>
</file>