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drawings/drawing10.xml" ContentType="application/vnd.openxmlformats-officedocument.drawingml.chartshapes+xml"/>
  <Override PartName="/xl/charts/chart14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exuanxi/Desktop/"/>
    </mc:Choice>
  </mc:AlternateContent>
  <xr:revisionPtr revIDLastSave="0" documentId="13_ncr:1_{F16A0687-7439-E741-947F-D677D70BD0C2}" xr6:coauthVersionLast="47" xr6:coauthVersionMax="47" xr10:uidLastSave="{00000000-0000-0000-0000-000000000000}"/>
  <bookViews>
    <workbookView xWindow="5520" yWindow="740" windowWidth="25840" windowHeight="18380" activeTab="9" xr2:uid="{00000000-000D-0000-FFFF-FFFF00000000}"/>
  </bookViews>
  <sheets>
    <sheet name="Monthly Returns" sheetId="1" r:id="rId1"/>
    <sheet name="draft" sheetId="16" r:id="rId2"/>
    <sheet name="Sheet1" sheetId="2" r:id="rId3"/>
    <sheet name="Sheet2" sheetId="3" r:id="rId4"/>
    <sheet name="regression1" sheetId="7" r:id="rId5"/>
    <sheet name="regression2" sheetId="5" r:id="rId6"/>
    <sheet name="Before" sheetId="9" r:id="rId7"/>
    <sheet name="Before1" sheetId="12" r:id="rId8"/>
    <sheet name="Before2" sheetId="13" r:id="rId9"/>
    <sheet name="After" sheetId="11" r:id="rId10"/>
    <sheet name="After1" sheetId="14" r:id="rId11"/>
    <sheet name="After2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2" i="16" l="1"/>
  <c r="BD2" i="16"/>
  <c r="BC2" i="16"/>
  <c r="BB3" i="16"/>
  <c r="BB4" i="16"/>
  <c r="BB5" i="16"/>
  <c r="BB6" i="16"/>
  <c r="BB7" i="16"/>
  <c r="BB8" i="16"/>
  <c r="BB9" i="16"/>
  <c r="BB10" i="16"/>
  <c r="BB11" i="16"/>
  <c r="BB12" i="16"/>
  <c r="BB13" i="16"/>
  <c r="BB14" i="16"/>
  <c r="BB15" i="16"/>
  <c r="BB16" i="16"/>
  <c r="BB17" i="16"/>
  <c r="BB18" i="16"/>
  <c r="BB2" i="16"/>
  <c r="Q39" i="16"/>
  <c r="P39" i="16"/>
  <c r="O39" i="16"/>
  <c r="R39" i="16" s="1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40" i="16"/>
  <c r="G34" i="16"/>
  <c r="G35" i="16"/>
  <c r="G36" i="16"/>
  <c r="R36" i="16"/>
  <c r="R34" i="16"/>
  <c r="R35" i="16" s="1"/>
  <c r="D36" i="16"/>
  <c r="E36" i="16"/>
  <c r="F36" i="16"/>
  <c r="H36" i="16"/>
  <c r="I36" i="16"/>
  <c r="J36" i="16"/>
  <c r="K36" i="16"/>
  <c r="L36" i="16"/>
  <c r="M36" i="16"/>
  <c r="N36" i="16"/>
  <c r="O36" i="16"/>
  <c r="P36" i="16"/>
  <c r="Q36" i="16"/>
  <c r="C36" i="16"/>
  <c r="D34" i="16"/>
  <c r="D35" i="16" s="1"/>
  <c r="E34" i="16"/>
  <c r="E35" i="16" s="1"/>
  <c r="F34" i="16"/>
  <c r="F35" i="16" s="1"/>
  <c r="H34" i="16"/>
  <c r="H35" i="16" s="1"/>
  <c r="I34" i="16"/>
  <c r="I35" i="16" s="1"/>
  <c r="J34" i="16"/>
  <c r="J35" i="16" s="1"/>
  <c r="K34" i="16"/>
  <c r="K35" i="16" s="1"/>
  <c r="L34" i="16"/>
  <c r="L35" i="16" s="1"/>
  <c r="M34" i="16"/>
  <c r="M35" i="16" s="1"/>
  <c r="N34" i="16"/>
  <c r="N35" i="16" s="1"/>
  <c r="O34" i="16"/>
  <c r="O35" i="16" s="1"/>
  <c r="P34" i="16"/>
  <c r="P35" i="16" s="1"/>
  <c r="Q34" i="16"/>
  <c r="Q35" i="16" s="1"/>
  <c r="C34" i="16"/>
  <c r="C35" i="16" s="1"/>
  <c r="G37" i="16" l="1"/>
  <c r="P37" i="16"/>
  <c r="J40" i="16"/>
  <c r="H37" i="16"/>
  <c r="R37" i="16"/>
  <c r="F37" i="16"/>
  <c r="O37" i="16"/>
  <c r="N37" i="16"/>
  <c r="M37" i="16"/>
  <c r="D37" i="16"/>
  <c r="L37" i="16"/>
  <c r="E37" i="16"/>
  <c r="K37" i="16"/>
  <c r="C37" i="16"/>
  <c r="J37" i="16"/>
  <c r="Q37" i="16"/>
  <c r="I37" i="16"/>
  <c r="I40" i="16"/>
  <c r="L40" i="16" l="1"/>
  <c r="E83" i="1"/>
  <c r="E78" i="1"/>
  <c r="E81" i="1"/>
  <c r="D82" i="1"/>
  <c r="D81" i="1"/>
  <c r="D79" i="1"/>
  <c r="D78" i="1"/>
  <c r="A79" i="1"/>
  <c r="A78" i="1"/>
  <c r="A80" i="1"/>
  <c r="D68" i="1"/>
  <c r="D41" i="1"/>
  <c r="D40" i="1"/>
  <c r="D67" i="1"/>
  <c r="B68" i="1"/>
  <c r="B41" i="1"/>
  <c r="B40" i="1"/>
  <c r="J22" i="11"/>
  <c r="H22" i="11"/>
  <c r="D22" i="11"/>
  <c r="B22" i="11"/>
  <c r="I22" i="11"/>
  <c r="C22" i="11"/>
  <c r="B67" i="1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6" i="9"/>
  <c r="J22" i="9"/>
  <c r="L22" i="9"/>
  <c r="I22" i="9"/>
  <c r="E22" i="9"/>
  <c r="C22" i="9"/>
  <c r="B22" i="9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B76" i="1"/>
  <c r="V74" i="1"/>
  <c r="W74" i="1"/>
  <c r="X74" i="1"/>
  <c r="Y74" i="1"/>
  <c r="Z74" i="1"/>
  <c r="AA74" i="1"/>
  <c r="AB74" i="1"/>
  <c r="AC74" i="1"/>
  <c r="AD74" i="1"/>
  <c r="AE74" i="1"/>
  <c r="AF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B74" i="1"/>
  <c r="U72" i="1"/>
  <c r="V72" i="1"/>
  <c r="W72" i="1"/>
  <c r="X72" i="1"/>
  <c r="Y72" i="1"/>
  <c r="Z72" i="1"/>
  <c r="AA72" i="1"/>
  <c r="AB72" i="1"/>
  <c r="AC72" i="1"/>
  <c r="AD72" i="1"/>
  <c r="AE72" i="1"/>
  <c r="AF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C72" i="1"/>
  <c r="D72" i="1"/>
  <c r="B72" i="1"/>
  <c r="AB70" i="1"/>
  <c r="AC70" i="1"/>
  <c r="AD70" i="1"/>
  <c r="AE70" i="1"/>
  <c r="AF70" i="1"/>
  <c r="S70" i="1"/>
  <c r="T70" i="1"/>
  <c r="U70" i="1"/>
  <c r="V70" i="1"/>
  <c r="W70" i="1"/>
  <c r="X70" i="1"/>
  <c r="Y70" i="1"/>
  <c r="Z70" i="1"/>
  <c r="AA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B70" i="1"/>
  <c r="AG59" i="1"/>
  <c r="AG60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46" i="1"/>
  <c r="AG45" i="1"/>
  <c r="AG65" i="1" s="1" a="1"/>
  <c r="AG65" i="1" s="1"/>
  <c r="AG44" i="1"/>
  <c r="AG3" i="1"/>
  <c r="AG38" i="1" s="1" a="1"/>
  <c r="AG38" i="1" s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2" i="1"/>
  <c r="V65" i="1" a="1"/>
  <c r="V65" i="1" s="1"/>
  <c r="W65" i="1" a="1"/>
  <c r="W65" i="1"/>
  <c r="X65" i="1" a="1"/>
  <c r="X65" i="1" s="1"/>
  <c r="Y65" i="1" a="1"/>
  <c r="Y65" i="1" s="1"/>
  <c r="Z65" i="1" a="1"/>
  <c r="Z65" i="1" s="1"/>
  <c r="AA65" i="1" a="1"/>
  <c r="AA65" i="1"/>
  <c r="AB65" i="1" a="1"/>
  <c r="AB65" i="1"/>
  <c r="AC65" i="1" a="1"/>
  <c r="AC65" i="1" s="1"/>
  <c r="AD65" i="1" a="1"/>
  <c r="AD65" i="1" s="1"/>
  <c r="AE65" i="1" a="1"/>
  <c r="AE65" i="1"/>
  <c r="AF65" i="1" a="1"/>
  <c r="AF65" i="1"/>
  <c r="D65" i="1" a="1"/>
  <c r="D65" i="1" s="1"/>
  <c r="E65" i="1" a="1"/>
  <c r="E65" i="1" s="1"/>
  <c r="F65" i="1" a="1"/>
  <c r="F65" i="1"/>
  <c r="G65" i="1" a="1"/>
  <c r="G65" i="1"/>
  <c r="H65" i="1" a="1"/>
  <c r="H65" i="1" s="1"/>
  <c r="I65" i="1" a="1"/>
  <c r="I65" i="1" s="1"/>
  <c r="J65" i="1" a="1"/>
  <c r="J65" i="1" s="1"/>
  <c r="K65" i="1" a="1"/>
  <c r="K65" i="1"/>
  <c r="L65" i="1" a="1"/>
  <c r="L65" i="1" s="1"/>
  <c r="M65" i="1" a="1"/>
  <c r="M65" i="1"/>
  <c r="N65" i="1" a="1"/>
  <c r="N65" i="1" s="1"/>
  <c r="O65" i="1" a="1"/>
  <c r="O65" i="1"/>
  <c r="P65" i="1" a="1"/>
  <c r="P65" i="1" s="1"/>
  <c r="Q65" i="1" a="1"/>
  <c r="Q65" i="1"/>
  <c r="R65" i="1" a="1"/>
  <c r="R65" i="1" s="1"/>
  <c r="S65" i="1" a="1"/>
  <c r="S65" i="1" s="1"/>
  <c r="T65" i="1" a="1"/>
  <c r="T65" i="1" s="1"/>
  <c r="U65" i="1" a="1"/>
  <c r="U65" i="1"/>
  <c r="C65" i="1" a="1"/>
  <c r="C65" i="1" s="1"/>
  <c r="W64" i="1" a="1"/>
  <c r="W64" i="1" s="1"/>
  <c r="W66" i="1" s="1"/>
  <c r="X64" i="1" a="1"/>
  <c r="X64" i="1" s="1"/>
  <c r="X66" i="1" s="1"/>
  <c r="Y64" i="1" a="1"/>
  <c r="Y64" i="1" s="1"/>
  <c r="Z64" i="1" a="1"/>
  <c r="Z64" i="1"/>
  <c r="AA64" i="1" a="1"/>
  <c r="AA64" i="1" s="1"/>
  <c r="AA66" i="1" s="1"/>
  <c r="AB64" i="1" a="1"/>
  <c r="AB64" i="1"/>
  <c r="AB66" i="1" s="1"/>
  <c r="AC64" i="1" a="1"/>
  <c r="AC64" i="1" s="1"/>
  <c r="AD64" i="1" a="1"/>
  <c r="AD64" i="1" s="1"/>
  <c r="AD66" i="1" s="1"/>
  <c r="AE64" i="1" a="1"/>
  <c r="AE64" i="1" s="1"/>
  <c r="AE66" i="1" s="1"/>
  <c r="AF64" i="1" a="1"/>
  <c r="AF64" i="1"/>
  <c r="AF66" i="1" s="1"/>
  <c r="E64" i="1" a="1"/>
  <c r="E64" i="1" s="1"/>
  <c r="E66" i="1" s="1"/>
  <c r="F64" i="1" a="1"/>
  <c r="F64" i="1" s="1"/>
  <c r="F66" i="1" s="1"/>
  <c r="G64" i="1" a="1"/>
  <c r="G64" i="1" s="1"/>
  <c r="G66" i="1" s="1"/>
  <c r="H64" i="1" a="1"/>
  <c r="H64" i="1"/>
  <c r="H66" i="1" s="1"/>
  <c r="I64" i="1" a="1"/>
  <c r="I64" i="1" s="1"/>
  <c r="I66" i="1" s="1"/>
  <c r="J64" i="1" a="1"/>
  <c r="J64" i="1"/>
  <c r="J66" i="1" s="1"/>
  <c r="K64" i="1" a="1"/>
  <c r="K64" i="1" s="1"/>
  <c r="L64" i="1" a="1"/>
  <c r="L64" i="1" s="1"/>
  <c r="M64" i="1" a="1"/>
  <c r="M64" i="1" s="1"/>
  <c r="N64" i="1" a="1"/>
  <c r="N64" i="1"/>
  <c r="N66" i="1" s="1"/>
  <c r="O64" i="1" a="1"/>
  <c r="O64" i="1" s="1"/>
  <c r="O66" i="1" s="1"/>
  <c r="P64" i="1" a="1"/>
  <c r="P64" i="1" s="1"/>
  <c r="Q64" i="1" a="1"/>
  <c r="Q64" i="1" s="1"/>
  <c r="R64" i="1" a="1"/>
  <c r="R64" i="1"/>
  <c r="S64" i="1" a="1"/>
  <c r="S64" i="1"/>
  <c r="S66" i="1" s="1"/>
  <c r="T64" i="1" a="1"/>
  <c r="T64" i="1"/>
  <c r="T66" i="1" s="1"/>
  <c r="U64" i="1" a="1"/>
  <c r="U64" i="1" s="1"/>
  <c r="V64" i="1" a="1"/>
  <c r="V64" i="1" s="1"/>
  <c r="D64" i="1" a="1"/>
  <c r="D64" i="1" s="1"/>
  <c r="C64" i="1" a="1"/>
  <c r="C64" i="1" s="1"/>
  <c r="C66" i="1" s="1"/>
  <c r="V62" i="1" a="1"/>
  <c r="V62" i="1" s="1"/>
  <c r="W62" i="1" a="1"/>
  <c r="W62" i="1"/>
  <c r="X62" i="1" a="1"/>
  <c r="X62" i="1"/>
  <c r="Y62" i="1" a="1"/>
  <c r="Y62" i="1"/>
  <c r="Z62" i="1" a="1"/>
  <c r="Z62" i="1" s="1"/>
  <c r="AA62" i="1" a="1"/>
  <c r="AA62" i="1"/>
  <c r="AB62" i="1" a="1"/>
  <c r="AB62" i="1" s="1"/>
  <c r="AC62" i="1" a="1"/>
  <c r="AC62" i="1" s="1"/>
  <c r="AD62" i="1" a="1"/>
  <c r="AD62" i="1" s="1"/>
  <c r="AE62" i="1" a="1"/>
  <c r="AE62" i="1" s="1"/>
  <c r="AF62" i="1" a="1"/>
  <c r="AF62" i="1"/>
  <c r="D62" i="1" a="1"/>
  <c r="D62" i="1" s="1"/>
  <c r="E62" i="1" a="1"/>
  <c r="E62" i="1"/>
  <c r="F62" i="1" a="1"/>
  <c r="F62" i="1"/>
  <c r="G62" i="1" a="1"/>
  <c r="G62" i="1"/>
  <c r="H62" i="1" a="1"/>
  <c r="H62" i="1" s="1"/>
  <c r="I62" i="1" a="1"/>
  <c r="I62" i="1" s="1"/>
  <c r="J62" i="1" a="1"/>
  <c r="J62" i="1" s="1"/>
  <c r="J63" i="1" s="1"/>
  <c r="K62" i="1" a="1"/>
  <c r="K62" i="1" s="1"/>
  <c r="L62" i="1" a="1"/>
  <c r="L62" i="1" s="1"/>
  <c r="M62" i="1" a="1"/>
  <c r="M62" i="1"/>
  <c r="N62" i="1" a="1"/>
  <c r="N62" i="1" s="1"/>
  <c r="O62" i="1" a="1"/>
  <c r="O62" i="1" s="1"/>
  <c r="P62" i="1" a="1"/>
  <c r="P62" i="1" s="1"/>
  <c r="Q62" i="1" a="1"/>
  <c r="Q62" i="1"/>
  <c r="R62" i="1" a="1"/>
  <c r="R62" i="1"/>
  <c r="S62" i="1" a="1"/>
  <c r="S62" i="1"/>
  <c r="T62" i="1" a="1"/>
  <c r="T62" i="1" s="1"/>
  <c r="U62" i="1" a="1"/>
  <c r="U62" i="1"/>
  <c r="C62" i="1" a="1"/>
  <c r="C62" i="1"/>
  <c r="C63" i="1" s="1"/>
  <c r="V61" i="1" a="1"/>
  <c r="V61" i="1" s="1"/>
  <c r="W61" i="1" a="1"/>
  <c r="W61" i="1" s="1"/>
  <c r="X61" i="1" a="1"/>
  <c r="X61" i="1" s="1"/>
  <c r="Y61" i="1" a="1"/>
  <c r="Y61" i="1"/>
  <c r="Z61" i="1" a="1"/>
  <c r="Z61" i="1" s="1"/>
  <c r="AA61" i="1" a="1"/>
  <c r="AA61" i="1"/>
  <c r="AB61" i="1" a="1"/>
  <c r="AB61" i="1" s="1"/>
  <c r="AC61" i="1" a="1"/>
  <c r="AC61" i="1"/>
  <c r="AD61" i="1" a="1"/>
  <c r="AD61" i="1" s="1"/>
  <c r="AE61" i="1" a="1"/>
  <c r="AE61" i="1"/>
  <c r="AF61" i="1" a="1"/>
  <c r="AF61" i="1" s="1"/>
  <c r="D61" i="1" a="1"/>
  <c r="D61" i="1" s="1"/>
  <c r="E61" i="1" a="1"/>
  <c r="E61" i="1"/>
  <c r="F61" i="1" a="1"/>
  <c r="F61" i="1" s="1"/>
  <c r="G61" i="1" a="1"/>
  <c r="G61" i="1"/>
  <c r="H61" i="1" a="1"/>
  <c r="H61" i="1" s="1"/>
  <c r="I61" i="1" a="1"/>
  <c r="I61" i="1" s="1"/>
  <c r="J61" i="1" a="1"/>
  <c r="J61" i="1"/>
  <c r="K61" i="1" a="1"/>
  <c r="K61" i="1"/>
  <c r="L61" i="1" a="1"/>
  <c r="L61" i="1" s="1"/>
  <c r="M61" i="1" a="1"/>
  <c r="M61" i="1" s="1"/>
  <c r="N61" i="1" a="1"/>
  <c r="N61" i="1"/>
  <c r="O61" i="1" a="1"/>
  <c r="O61" i="1"/>
  <c r="P61" i="1" a="1"/>
  <c r="P61" i="1" s="1"/>
  <c r="Q61" i="1" a="1"/>
  <c r="Q61" i="1" s="1"/>
  <c r="R61" i="1" a="1"/>
  <c r="R61" i="1" s="1"/>
  <c r="R63" i="1" s="1"/>
  <c r="S61" i="1" a="1"/>
  <c r="S61" i="1"/>
  <c r="T61" i="1" a="1"/>
  <c r="T61" i="1" s="1"/>
  <c r="U61" i="1" a="1"/>
  <c r="U61" i="1"/>
  <c r="B61" i="1" a="1"/>
  <c r="B61" i="1" s="1"/>
  <c r="C61" i="1" a="1"/>
  <c r="C61" i="1" s="1"/>
  <c r="B62" i="1" a="1"/>
  <c r="B62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/>
  <c r="AE38" i="1" a="1"/>
  <c r="AE38" i="1" s="1"/>
  <c r="AF38" i="1" a="1"/>
  <c r="AF38" i="1" s="1"/>
  <c r="I38" i="1" a="1"/>
  <c r="I38" i="1" s="1"/>
  <c r="J38" i="1" a="1"/>
  <c r="J38" i="1"/>
  <c r="K38" i="1" a="1"/>
  <c r="K38" i="1"/>
  <c r="L38" i="1" a="1"/>
  <c r="L38" i="1"/>
  <c r="M38" i="1" a="1"/>
  <c r="M38" i="1" s="1"/>
  <c r="N38" i="1" a="1"/>
  <c r="N38" i="1" s="1"/>
  <c r="O38" i="1" a="1"/>
  <c r="O38" i="1" s="1"/>
  <c r="P38" i="1" a="1"/>
  <c r="P38" i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D38" i="1" a="1"/>
  <c r="D38" i="1" s="1"/>
  <c r="E38" i="1" a="1"/>
  <c r="E38" i="1" s="1"/>
  <c r="F38" i="1" a="1"/>
  <c r="F38" i="1" s="1"/>
  <c r="G38" i="1" a="1"/>
  <c r="G38" i="1"/>
  <c r="H38" i="1" a="1"/>
  <c r="H38" i="1" s="1"/>
  <c r="C38" i="1" a="1"/>
  <c r="C38" i="1" s="1"/>
  <c r="T37" i="1" a="1"/>
  <c r="T37" i="1" s="1"/>
  <c r="U37" i="1" a="1"/>
  <c r="U37" i="1" s="1"/>
  <c r="V37" i="1" a="1"/>
  <c r="V37" i="1"/>
  <c r="W37" i="1" a="1"/>
  <c r="W37" i="1"/>
  <c r="X37" i="1" a="1"/>
  <c r="X37" i="1" s="1"/>
  <c r="Y37" i="1" a="1"/>
  <c r="Y37" i="1" s="1"/>
  <c r="Z37" i="1" a="1"/>
  <c r="Z37" i="1" s="1"/>
  <c r="AA37" i="1" a="1"/>
  <c r="AA37" i="1"/>
  <c r="AB37" i="1" a="1"/>
  <c r="AB37" i="1" s="1"/>
  <c r="AB39" i="1" s="1"/>
  <c r="AC37" i="1" a="1"/>
  <c r="AC37" i="1"/>
  <c r="AD37" i="1" a="1"/>
  <c r="AD37" i="1" s="1"/>
  <c r="AE37" i="1" a="1"/>
  <c r="AE37" i="1" s="1"/>
  <c r="AF37" i="1" a="1"/>
  <c r="AF37" i="1" s="1"/>
  <c r="D37" i="1" a="1"/>
  <c r="D37" i="1" s="1"/>
  <c r="E37" i="1" a="1"/>
  <c r="E37" i="1" s="1"/>
  <c r="E39" i="1" s="1"/>
  <c r="F37" i="1" a="1"/>
  <c r="F37" i="1" s="1"/>
  <c r="F39" i="1" s="1"/>
  <c r="G37" i="1" a="1"/>
  <c r="G37" i="1" s="1"/>
  <c r="H37" i="1" a="1"/>
  <c r="H37" i="1" s="1"/>
  <c r="I37" i="1" a="1"/>
  <c r="I37" i="1" s="1"/>
  <c r="J37" i="1" a="1"/>
  <c r="J37" i="1"/>
  <c r="K37" i="1" a="1"/>
  <c r="K37" i="1"/>
  <c r="K39" i="1" s="1"/>
  <c r="L37" i="1" a="1"/>
  <c r="L37" i="1" s="1"/>
  <c r="M37" i="1" a="1"/>
  <c r="M37" i="1" s="1"/>
  <c r="N37" i="1" a="1"/>
  <c r="N37" i="1"/>
  <c r="O37" i="1" a="1"/>
  <c r="O37" i="1"/>
  <c r="P37" i="1" a="1"/>
  <c r="P37" i="1" s="1"/>
  <c r="Q37" i="1" a="1"/>
  <c r="Q37" i="1" s="1"/>
  <c r="Q39" i="1" s="1"/>
  <c r="R37" i="1" a="1"/>
  <c r="R37" i="1" s="1"/>
  <c r="S37" i="1" a="1"/>
  <c r="S37" i="1" s="1"/>
  <c r="S39" i="1" s="1"/>
  <c r="C37" i="1" a="1"/>
  <c r="C37" i="1" s="1"/>
  <c r="V36" i="1"/>
  <c r="B35" i="1" a="1"/>
  <c r="B35" i="1" s="1"/>
  <c r="W35" i="1" a="1"/>
  <c r="W35" i="1" s="1"/>
  <c r="X35" i="1" a="1"/>
  <c r="X35" i="1"/>
  <c r="Y35" i="1" a="1"/>
  <c r="Y35" i="1"/>
  <c r="Z35" i="1" a="1"/>
  <c r="Z35" i="1" s="1"/>
  <c r="AA35" i="1" a="1"/>
  <c r="AA35" i="1" s="1"/>
  <c r="AB35" i="1" a="1"/>
  <c r="AB35" i="1"/>
  <c r="AC35" i="1" a="1"/>
  <c r="AC35" i="1" s="1"/>
  <c r="AD35" i="1" a="1"/>
  <c r="AD35" i="1" s="1"/>
  <c r="AE35" i="1" a="1"/>
  <c r="AE35" i="1" s="1"/>
  <c r="AF35" i="1" a="1"/>
  <c r="AF35" i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/>
  <c r="R35" i="1" a="1"/>
  <c r="R35" i="1" s="1"/>
  <c r="S35" i="1" a="1"/>
  <c r="S35" i="1" s="1"/>
  <c r="T35" i="1" a="1"/>
  <c r="T35" i="1" s="1"/>
  <c r="U35" i="1" a="1"/>
  <c r="U35" i="1" s="1"/>
  <c r="V35" i="1" a="1"/>
  <c r="V35" i="1"/>
  <c r="D35" i="1" a="1"/>
  <c r="D35" i="1" s="1"/>
  <c r="E35" i="1" a="1"/>
  <c r="E35" i="1"/>
  <c r="F35" i="1" a="1"/>
  <c r="F35" i="1" s="1"/>
  <c r="G35" i="1" a="1"/>
  <c r="G35" i="1" s="1"/>
  <c r="H35" i="1" a="1"/>
  <c r="H35" i="1"/>
  <c r="I35" i="1" a="1"/>
  <c r="I35" i="1"/>
  <c r="J35" i="1" a="1"/>
  <c r="J35" i="1" s="1"/>
  <c r="K35" i="1" a="1"/>
  <c r="K35" i="1" s="1"/>
  <c r="C35" i="1" a="1"/>
  <c r="C35" i="1" s="1"/>
  <c r="U34" i="1" a="1"/>
  <c r="U34" i="1" s="1"/>
  <c r="V34" i="1" a="1"/>
  <c r="V34" i="1" s="1"/>
  <c r="W34" i="1" a="1"/>
  <c r="W34" i="1" s="1"/>
  <c r="X34" i="1" a="1"/>
  <c r="X34" i="1" s="1"/>
  <c r="X36" i="1" s="1"/>
  <c r="Y34" i="1" a="1"/>
  <c r="Y34" i="1" s="1"/>
  <c r="Z34" i="1" a="1"/>
  <c r="Z34" i="1" s="1"/>
  <c r="AA34" i="1" a="1"/>
  <c r="AA34" i="1"/>
  <c r="AA36" i="1" s="1"/>
  <c r="AB34" i="1" a="1"/>
  <c r="AB34" i="1"/>
  <c r="AB36" i="1" s="1"/>
  <c r="AC34" i="1" a="1"/>
  <c r="AC34" i="1"/>
  <c r="AC36" i="1" s="1"/>
  <c r="AD34" i="1" a="1"/>
  <c r="AD34" i="1" s="1"/>
  <c r="AE34" i="1" a="1"/>
  <c r="AE34" i="1" s="1"/>
  <c r="AF34" i="1" a="1"/>
  <c r="AF34" i="1" s="1"/>
  <c r="C34" i="1" a="1"/>
  <c r="C34" i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J36" i="1" s="1"/>
  <c r="K34" i="1" a="1"/>
  <c r="K34" i="1" s="1"/>
  <c r="L34" i="1" a="1"/>
  <c r="L34" i="1" s="1"/>
  <c r="M34" i="1" a="1"/>
  <c r="M34" i="1" s="1"/>
  <c r="N34" i="1" a="1"/>
  <c r="N34" i="1"/>
  <c r="O34" i="1" a="1"/>
  <c r="O34" i="1" s="1"/>
  <c r="P34" i="1" a="1"/>
  <c r="P34" i="1" s="1"/>
  <c r="Q34" i="1" a="1"/>
  <c r="Q34" i="1" s="1"/>
  <c r="R34" i="1" a="1"/>
  <c r="R34" i="1" s="1"/>
  <c r="S34" i="1" a="1"/>
  <c r="S34" i="1"/>
  <c r="T34" i="1" a="1"/>
  <c r="T34" i="1" s="1"/>
  <c r="T36" i="1" s="1"/>
  <c r="B34" i="1" a="1"/>
  <c r="B34" i="1" s="1"/>
  <c r="AG62" i="1" l="1" a="1"/>
  <c r="AG62" i="1" s="1"/>
  <c r="K66" i="1"/>
  <c r="D63" i="1"/>
  <c r="V66" i="1"/>
  <c r="AG64" i="1" a="1"/>
  <c r="AG64" i="1" s="1"/>
  <c r="AG66" i="1" s="1"/>
  <c r="AG61" i="1" a="1"/>
  <c r="AG61" i="1" s="1"/>
  <c r="AG63" i="1" s="1"/>
  <c r="U66" i="1"/>
  <c r="AC66" i="1"/>
  <c r="P66" i="1"/>
  <c r="D66" i="1"/>
  <c r="M66" i="1"/>
  <c r="Z66" i="1"/>
  <c r="Y66" i="1"/>
  <c r="T63" i="1"/>
  <c r="R66" i="1"/>
  <c r="Q66" i="1"/>
  <c r="L63" i="1"/>
  <c r="L66" i="1"/>
  <c r="R36" i="1"/>
  <c r="AF36" i="1"/>
  <c r="AE36" i="1"/>
  <c r="AG34" i="1" a="1"/>
  <c r="AG34" i="1" s="1"/>
  <c r="AG36" i="1" s="1"/>
  <c r="O39" i="1"/>
  <c r="U39" i="1"/>
  <c r="M39" i="1"/>
  <c r="AG35" i="1" a="1"/>
  <c r="AG35" i="1" s="1"/>
  <c r="U36" i="1"/>
  <c r="Z39" i="1"/>
  <c r="T39" i="1"/>
  <c r="N39" i="1"/>
  <c r="AG37" i="1" a="1"/>
  <c r="AG37" i="1" s="1"/>
  <c r="AG39" i="1" s="1"/>
  <c r="N36" i="1"/>
  <c r="AA39" i="1"/>
  <c r="I39" i="1"/>
  <c r="Y39" i="1"/>
  <c r="Q36" i="1"/>
  <c r="F36" i="1"/>
  <c r="H39" i="1"/>
  <c r="AD39" i="1"/>
  <c r="X39" i="1"/>
  <c r="P39" i="1"/>
  <c r="J39" i="1"/>
  <c r="G39" i="1"/>
  <c r="AC39" i="1"/>
  <c r="W39" i="1"/>
  <c r="D39" i="1"/>
  <c r="R39" i="1"/>
  <c r="L36" i="1"/>
  <c r="M36" i="1"/>
  <c r="P36" i="1"/>
  <c r="Y36" i="1"/>
  <c r="D36" i="1"/>
  <c r="I36" i="1"/>
  <c r="Z36" i="1"/>
  <c r="E36" i="1"/>
  <c r="H36" i="1"/>
  <c r="L39" i="1"/>
  <c r="S36" i="1"/>
  <c r="C39" i="1"/>
  <c r="K36" i="1"/>
  <c r="AD36" i="1"/>
  <c r="V39" i="1"/>
  <c r="C36" i="1"/>
  <c r="AF39" i="1"/>
  <c r="AE39" i="1"/>
  <c r="W36" i="1"/>
  <c r="O36" i="1"/>
  <c r="G36" i="1"/>
  <c r="AB63" i="1"/>
  <c r="AA63" i="1"/>
  <c r="S63" i="1"/>
  <c r="K63" i="1"/>
  <c r="M63" i="1"/>
  <c r="V63" i="1"/>
  <c r="H63" i="1"/>
  <c r="P63" i="1"/>
  <c r="X63" i="1"/>
  <c r="AF63" i="1"/>
  <c r="E63" i="1"/>
  <c r="F63" i="1"/>
  <c r="G63" i="1"/>
  <c r="AE63" i="1"/>
  <c r="I63" i="1"/>
  <c r="Q63" i="1"/>
  <c r="Y63" i="1"/>
  <c r="AC63" i="1"/>
  <c r="N63" i="1"/>
  <c r="O63" i="1"/>
  <c r="Z63" i="1"/>
  <c r="U63" i="1"/>
  <c r="AD63" i="1"/>
  <c r="W6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<sst xmlns="http://schemas.openxmlformats.org/spreadsheetml/2006/main" count="932" uniqueCount="150">
  <si>
    <t>Date</t>
  </si>
  <si>
    <t>002354.SZ</t>
  </si>
  <si>
    <t>0777.HK</t>
  </si>
  <si>
    <t>192080.KS</t>
  </si>
  <si>
    <t>2357.TW</t>
  </si>
  <si>
    <t>2498.TW</t>
  </si>
  <si>
    <t>263750.KQ</t>
  </si>
  <si>
    <t>293490.KQ</t>
  </si>
  <si>
    <t>300315.SZ</t>
  </si>
  <si>
    <t>3293.TWO</t>
  </si>
  <si>
    <t>3765.T</t>
  </si>
  <si>
    <t>603444.SS</t>
  </si>
  <si>
    <t>7832.T</t>
  </si>
  <si>
    <t>7974.T</t>
  </si>
  <si>
    <t>9684.T</t>
  </si>
  <si>
    <t>9766.T</t>
  </si>
  <si>
    <t>AMC</t>
  </si>
  <si>
    <t>DIS</t>
  </si>
  <si>
    <t>EA</t>
  </si>
  <si>
    <t>HAS</t>
  </si>
  <si>
    <t>LGF-A</t>
  </si>
  <si>
    <t>MTG-A.ST</t>
  </si>
  <si>
    <t>PARA</t>
  </si>
  <si>
    <t>PERI</t>
  </si>
  <si>
    <t>PINS</t>
  </si>
  <si>
    <t>ROKU</t>
  </si>
  <si>
    <t>TBCH</t>
  </si>
  <si>
    <t>TTEK</t>
  </si>
  <si>
    <t>TTWO</t>
  </si>
  <si>
    <t>U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</si>
  <si>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</si>
  <si>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</si>
  <si>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</si>
  <si>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</si>
  <si>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</si>
  <si>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</si>
  <si>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</si>
  <si>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</si>
  <si>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</si>
  <si>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</si>
  <si>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</si>
  <si>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</si>
  <si>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</si>
  <si>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</si>
  <si>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</si>
  <si>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</si>
  <si>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</si>
  <si>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</si>
  <si>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</si>
  <si>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</si>
  <si>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</si>
  <si>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</si>
  <si>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</si>
  <si>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</si>
  <si>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</si>
  <si>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</si>
  <si>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</si>
  <si>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</si>
  <si>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</si>
  <si>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</si>
  <si>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</si>
  <si>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</si>
  <si>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</si>
  <si>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</si>
  <si>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</si>
  <si>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</si>
  <si>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</si>
  <si>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</si>
  <si>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</si>
  <si>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</si>
  <si>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</si>
  <si>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</si>
  <si>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</si>
  <si>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</si>
  <si>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</si>
  <si>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</si>
  <si>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</si>
  <si>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</si>
  <si>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</si>
  <si>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RF</t>
  </si>
  <si>
    <t>^GSPC</t>
    <phoneticPr fontId="2" type="noConversion"/>
  </si>
  <si>
    <t>E[r-rf]</t>
    <phoneticPr fontId="2" type="noConversion"/>
  </si>
  <si>
    <t>SD[r-rf]</t>
    <phoneticPr fontId="2" type="noConversion"/>
  </si>
  <si>
    <t>SR</t>
    <phoneticPr fontId="2" type="noConversion"/>
  </si>
  <si>
    <t>beta[r]</t>
    <phoneticPr fontId="2" type="noConversion"/>
  </si>
  <si>
    <t>alpha</t>
    <phoneticPr fontId="2" type="noConversion"/>
  </si>
  <si>
    <t>E[r-rf]_CAPM</t>
    <phoneticPr fontId="2" type="noConversion"/>
  </si>
  <si>
    <t>average rate of return before</t>
    <phoneticPr fontId="2" type="noConversion"/>
  </si>
  <si>
    <t>ATVI</t>
  </si>
  <si>
    <t>average rate of return after</t>
    <phoneticPr fontId="2" type="noConversion"/>
  </si>
  <si>
    <t>sd before</t>
    <phoneticPr fontId="2" type="noConversion"/>
  </si>
  <si>
    <t>sd after</t>
    <phoneticPr fontId="2" type="noConversion"/>
  </si>
  <si>
    <t>ATVI</t>
    <phoneticPr fontId="2" type="noConversion"/>
  </si>
  <si>
    <t>^GSPC</t>
  </si>
  <si>
    <t>E[r-rf]</t>
  </si>
  <si>
    <t>SD[r-rf]</t>
  </si>
  <si>
    <t>SR</t>
  </si>
  <si>
    <t>beta[r]</t>
  </si>
  <si>
    <t>alpha</t>
  </si>
  <si>
    <t>E[r-rf]_CAPM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</si>
  <si>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</si>
  <si>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</si>
  <si>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</si>
  <si>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</si>
  <si>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</si>
  <si>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</si>
  <si>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</si>
  <si>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</si>
  <si>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</si>
  <si>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</si>
  <si>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</si>
  <si>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</si>
  <si>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</si>
  <si>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</si>
  <si>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</si>
  <si>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</si>
  <si>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</si>
  <si>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</si>
  <si>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</si>
  <si>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</si>
  <si>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</si>
  <si>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</si>
  <si>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</si>
  <si>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</si>
  <si>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</si>
  <si>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</si>
  <si>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</si>
  <si>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002354.SZ</t>
    <phoneticPr fontId="2" type="noConversion"/>
  </si>
  <si>
    <t>average_return</t>
    <phoneticPr fontId="2" type="noConversion"/>
  </si>
  <si>
    <t>sd</t>
    <phoneticPr fontId="2" type="noConversion"/>
  </si>
  <si>
    <t>Treatment</t>
  </si>
  <si>
    <t>Treatment</t>
    <phoneticPr fontId="2" type="noConversion"/>
  </si>
  <si>
    <t>Control</t>
  </si>
  <si>
    <t>Control</t>
    <phoneticPr fontId="2" type="noConversion"/>
  </si>
  <si>
    <t>Whole group</t>
  </si>
  <si>
    <t>Whole group</t>
    <phoneticPr fontId="2" type="noConversion"/>
  </si>
  <si>
    <t>CAPM</t>
    <phoneticPr fontId="2" type="noConversion"/>
  </si>
  <si>
    <t>E[rf]</t>
    <phoneticPr fontId="2" type="noConversion"/>
  </si>
  <si>
    <t>average</t>
    <phoneticPr fontId="2" type="noConversion"/>
  </si>
  <si>
    <t>Er</t>
    <phoneticPr fontId="2" type="noConversion"/>
  </si>
  <si>
    <t>Erf</t>
    <phoneticPr fontId="2" type="noConversion"/>
  </si>
  <si>
    <t>average beta</t>
    <phoneticPr fontId="2" type="noConversion"/>
  </si>
  <si>
    <t>average alpha</t>
    <phoneticPr fontId="2" type="noConversion"/>
  </si>
  <si>
    <t>2357.TW</t>
    <phoneticPr fontId="2" type="noConversion"/>
  </si>
  <si>
    <t>Rf</t>
    <phoneticPr fontId="2" type="noConversion"/>
  </si>
  <si>
    <t>Portfolio</t>
    <phoneticPr fontId="2" type="noConversion"/>
  </si>
  <si>
    <t>E</t>
    <phoneticPr fontId="2" type="noConversion"/>
  </si>
  <si>
    <t>SD</t>
    <phoneticPr fontId="2" type="noConversion"/>
  </si>
  <si>
    <t>weight</t>
    <phoneticPr fontId="2" type="noConversion"/>
  </si>
  <si>
    <t>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</si>
</sst>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Aptos Narrow"/>
    </font>
    <font>
      <sz val="11"/>
      <color theme="1"/>
      <name val="Calibri"/>
      <family val="2"/>
    </font>
    <font>
      <sz val="11"/>
      <color rgb="FF000000"/>
      <name val="宋体"/>
      <family val="3"/>
      <charset val="134"/>
      <scheme val="minor"/>
    </font>
    <font>
      <sz val="9"/>
      <color theme="1"/>
      <name val="Calibri"/>
      <family val="2"/>
    </font>
    <font>
      <sz val="13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Continuous"/>
    </xf>
    <xf numFmtId="10" fontId="0" fillId="0" borderId="0" xfId="0" applyNumberFormat="1"/>
    <xf numFmtId="0" fontId="6" fillId="0" borderId="0" xfId="0" applyFont="1"/>
    <xf numFmtId="10" fontId="0" fillId="0" borderId="3" xfId="0" applyNumberFormat="1" applyBorder="1"/>
    <xf numFmtId="10" fontId="7" fillId="0" borderId="5" xfId="0" applyNumberFormat="1" applyFont="1" applyBorder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Sheet1!$AI$1</c:f>
              <c:strCache>
                <c:ptCount val="1"/>
                <c:pt idx="0">
                  <c:v>E[r-rf]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Sheet1!$AH$2:$AH$33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0.57504815598758852</c:v>
                </c:pt>
                <c:pt idx="3">
                  <c:v>-5.0735170076814745E-2</c:v>
                </c:pt>
                <c:pt idx="4">
                  <c:v>0.50621861426854342</c:v>
                </c:pt>
                <c:pt idx="5">
                  <c:v>0.5890139101912788</c:v>
                </c:pt>
                <c:pt idx="6">
                  <c:v>1.7462177507348386</c:v>
                </c:pt>
                <c:pt idx="7">
                  <c:v>1.4454925630085809</c:v>
                </c:pt>
                <c:pt idx="8">
                  <c:v>1.1042748288627431</c:v>
                </c:pt>
                <c:pt idx="9">
                  <c:v>0.59449956637221224</c:v>
                </c:pt>
                <c:pt idx="10">
                  <c:v>0.26218283272326304</c:v>
                </c:pt>
                <c:pt idx="11">
                  <c:v>-3.7351720225375626E-2</c:v>
                </c:pt>
                <c:pt idx="12">
                  <c:v>0.28273421487837702</c:v>
                </c:pt>
                <c:pt idx="13">
                  <c:v>0.61535918487815644</c:v>
                </c:pt>
                <c:pt idx="14">
                  <c:v>0.18402719932312647</c:v>
                </c:pt>
                <c:pt idx="15">
                  <c:v>0.39453394022189914</c:v>
                </c:pt>
                <c:pt idx="16">
                  <c:v>0.62443328973185075</c:v>
                </c:pt>
                <c:pt idx="17">
                  <c:v>1.3136633992385978</c:v>
                </c:pt>
                <c:pt idx="18">
                  <c:v>1.4778705572498942</c:v>
                </c:pt>
                <c:pt idx="19">
                  <c:v>0.83396463206382554</c:v>
                </c:pt>
                <c:pt idx="20">
                  <c:v>0.50864804291094134</c:v>
                </c:pt>
                <c:pt idx="21">
                  <c:v>1.1438839510881724</c:v>
                </c:pt>
                <c:pt idx="22">
                  <c:v>1.2957273530349804</c:v>
                </c:pt>
                <c:pt idx="23">
                  <c:v>1.33135695854275</c:v>
                </c:pt>
                <c:pt idx="24">
                  <c:v>1.7325832951308227</c:v>
                </c:pt>
                <c:pt idx="25">
                  <c:v>0.70247701649143024</c:v>
                </c:pt>
                <c:pt idx="26">
                  <c:v>1.7610283275084417</c:v>
                </c:pt>
                <c:pt idx="27">
                  <c:v>1.749338831624166</c:v>
                </c:pt>
                <c:pt idx="28">
                  <c:v>1.1548584150900958</c:v>
                </c:pt>
                <c:pt idx="29">
                  <c:v>1.0856948418348591</c:v>
                </c:pt>
                <c:pt idx="30">
                  <c:v>2.4284342125332281</c:v>
                </c:pt>
                <c:pt idx="31">
                  <c:v>0.2518631286323797</c:v>
                </c:pt>
              </c:numCache>
            </c:numRef>
          </c:xVal>
          <c:yVal>
            <c:numRef>
              <c:f>Sheet1!$AI$2:$AI$33</c:f>
              <c:numCache>
                <c:formatCode>General</c:formatCode>
                <c:ptCount val="32"/>
                <c:pt idx="0">
                  <c:v>0</c:v>
                </c:pt>
                <c:pt idx="1">
                  <c:v>9.9075375000000007E-3</c:v>
                </c:pt>
                <c:pt idx="2">
                  <c:v>3.3658360878351667E-2</c:v>
                </c:pt>
                <c:pt idx="3">
                  <c:v>4.6450555957793481E-3</c:v>
                </c:pt>
                <c:pt idx="4">
                  <c:v>-8.795337020576801E-3</c:v>
                </c:pt>
                <c:pt idx="5">
                  <c:v>1.6101305454973538E-2</c:v>
                </c:pt>
                <c:pt idx="6">
                  <c:v>3.43338730424654E-2</c:v>
                </c:pt>
                <c:pt idx="7">
                  <c:v>1.985103199066084E-2</c:v>
                </c:pt>
                <c:pt idx="8">
                  <c:v>7.6642270779185995E-4</c:v>
                </c:pt>
                <c:pt idx="9">
                  <c:v>1.4624808900559999E-2</c:v>
                </c:pt>
                <c:pt idx="10">
                  <c:v>2.4445151821372017E-2</c:v>
                </c:pt>
                <c:pt idx="11">
                  <c:v>7.8487478314433722E-3</c:v>
                </c:pt>
                <c:pt idx="12">
                  <c:v>1.4510611144895786E-2</c:v>
                </c:pt>
                <c:pt idx="13">
                  <c:v>1.0341878128988726E-2</c:v>
                </c:pt>
                <c:pt idx="14">
                  <c:v>7.9128808580326091E-3</c:v>
                </c:pt>
                <c:pt idx="15">
                  <c:v>4.8680616777088282E-3</c:v>
                </c:pt>
                <c:pt idx="16">
                  <c:v>2.4135654197780226E-2</c:v>
                </c:pt>
                <c:pt idx="17">
                  <c:v>0.20224326172171658</c:v>
                </c:pt>
                <c:pt idx="18">
                  <c:v>-4.7121018444758926E-3</c:v>
                </c:pt>
                <c:pt idx="19">
                  <c:v>4.2487945608879743E-3</c:v>
                </c:pt>
                <c:pt idx="20">
                  <c:v>-3.7928473420335198E-3</c:v>
                </c:pt>
                <c:pt idx="21">
                  <c:v>2.3862433551994921E-2</c:v>
                </c:pt>
                <c:pt idx="22">
                  <c:v>-4.0278021445835348E-3</c:v>
                </c:pt>
                <c:pt idx="23">
                  <c:v>-1.219048851192684E-3</c:v>
                </c:pt>
                <c:pt idx="24">
                  <c:v>6.4078441972153094E-2</c:v>
                </c:pt>
                <c:pt idx="25">
                  <c:v>-1.8157552783648431E-2</c:v>
                </c:pt>
                <c:pt idx="26">
                  <c:v>-2.0126050087833698E-2</c:v>
                </c:pt>
                <c:pt idx="27">
                  <c:v>1.5061006264434948E-4</c:v>
                </c:pt>
                <c:pt idx="28">
                  <c:v>2.0200613588604723E-2</c:v>
                </c:pt>
                <c:pt idx="29">
                  <c:v>1.2765648779548121E-3</c:v>
                </c:pt>
                <c:pt idx="30">
                  <c:v>-1.4550568581203176E-3</c:v>
                </c:pt>
                <c:pt idx="31">
                  <c:v>5.6401563250042782E-3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9-434E-A2A2-CD6E3F94A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810336"/>
        <c:axId val="2116931615"/>
      </c:scatterChart>
      <c:valAx>
        <c:axId val="160781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6931615"/>
        <c:crosses val="autoZero"/>
        <c:crossBetween val="midCat"/>
      </c:valAx>
      <c:valAx>
        <c:axId val="21169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81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Sheet1!$AM$1</c:f>
              <c:strCache>
                <c:ptCount val="1"/>
                <c:pt idx="0">
                  <c:v>E[r-rf]_CAPM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Sheet1!$AH$2:$AH$33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0.57504815598758852</c:v>
                </c:pt>
                <c:pt idx="3">
                  <c:v>-5.0735170076814745E-2</c:v>
                </c:pt>
                <c:pt idx="4">
                  <c:v>0.50621861426854342</c:v>
                </c:pt>
                <c:pt idx="5">
                  <c:v>0.5890139101912788</c:v>
                </c:pt>
                <c:pt idx="6">
                  <c:v>1.7462177507348386</c:v>
                </c:pt>
                <c:pt idx="7">
                  <c:v>1.4454925630085809</c:v>
                </c:pt>
                <c:pt idx="8">
                  <c:v>1.1042748288627431</c:v>
                </c:pt>
                <c:pt idx="9">
                  <c:v>0.59449956637221224</c:v>
                </c:pt>
                <c:pt idx="10">
                  <c:v>0.26218283272326304</c:v>
                </c:pt>
                <c:pt idx="11">
                  <c:v>-3.7351720225375626E-2</c:v>
                </c:pt>
                <c:pt idx="12">
                  <c:v>0.28273421487837702</c:v>
                </c:pt>
                <c:pt idx="13">
                  <c:v>0.61535918487815644</c:v>
                </c:pt>
                <c:pt idx="14">
                  <c:v>0.18402719932312647</c:v>
                </c:pt>
                <c:pt idx="15">
                  <c:v>0.39453394022189914</c:v>
                </c:pt>
                <c:pt idx="16">
                  <c:v>0.62443328973185075</c:v>
                </c:pt>
                <c:pt idx="17">
                  <c:v>1.3136633992385978</c:v>
                </c:pt>
                <c:pt idx="18">
                  <c:v>1.4778705572498942</c:v>
                </c:pt>
                <c:pt idx="19">
                  <c:v>0.83396463206382554</c:v>
                </c:pt>
                <c:pt idx="20">
                  <c:v>0.50864804291094134</c:v>
                </c:pt>
                <c:pt idx="21">
                  <c:v>1.1438839510881724</c:v>
                </c:pt>
                <c:pt idx="22">
                  <c:v>1.2957273530349804</c:v>
                </c:pt>
                <c:pt idx="23">
                  <c:v>1.33135695854275</c:v>
                </c:pt>
                <c:pt idx="24">
                  <c:v>1.7325832951308227</c:v>
                </c:pt>
                <c:pt idx="25">
                  <c:v>0.70247701649143024</c:v>
                </c:pt>
                <c:pt idx="26">
                  <c:v>1.7610283275084417</c:v>
                </c:pt>
                <c:pt idx="27">
                  <c:v>1.749338831624166</c:v>
                </c:pt>
                <c:pt idx="28">
                  <c:v>1.1548584150900958</c:v>
                </c:pt>
                <c:pt idx="29">
                  <c:v>1.0856948418348591</c:v>
                </c:pt>
                <c:pt idx="30">
                  <c:v>2.4284342125332281</c:v>
                </c:pt>
                <c:pt idx="31">
                  <c:v>0.2518631286323797</c:v>
                </c:pt>
              </c:numCache>
            </c:numRef>
          </c:xVal>
          <c:yVal>
            <c:numRef>
              <c:f>Sheet1!$AM$2:$AM$33</c:f>
              <c:numCache>
                <c:formatCode>General</c:formatCode>
                <c:ptCount val="32"/>
                <c:pt idx="0">
                  <c:v>0</c:v>
                </c:pt>
                <c:pt idx="1">
                  <c:v>9.9075375000000007E-3</c:v>
                </c:pt>
                <c:pt idx="2">
                  <c:v>5.6973111697528828E-3</c:v>
                </c:pt>
                <c:pt idx="3">
                  <c:v>-5.0266060010492001E-4</c:v>
                </c:pt>
                <c:pt idx="4">
                  <c:v>5.015379904063629E-3</c:v>
                </c:pt>
                <c:pt idx="5">
                  <c:v>5.8356774032417274E-3</c:v>
                </c:pt>
                <c:pt idx="6">
                  <c:v>1.7300717848571068E-2</c:v>
                </c:pt>
                <c:pt idx="7">
                  <c:v>1.4321271773978629E-2</c:v>
                </c:pt>
                <c:pt idx="8">
                  <c:v>1.094064427726371E-2</c:v>
                </c:pt>
                <c:pt idx="9">
                  <c:v>5.890026747566432E-3</c:v>
                </c:pt>
                <c:pt idx="10">
                  <c:v>2.5975862470619558E-3</c:v>
                </c:pt>
                <c:pt idx="11">
                  <c:v>-3.7006356882241751E-4</c:v>
                </c:pt>
                <c:pt idx="12">
                  <c:v>2.8011998364405786E-3</c:v>
                </c:pt>
                <c:pt idx="13">
                  <c:v>6.096694200149768E-3</c:v>
                </c:pt>
                <c:pt idx="14">
                  <c:v>1.8232563783138502E-3</c:v>
                </c:pt>
                <c:pt idx="15">
                  <c:v>3.9088598077712247E-3</c:v>
                </c:pt>
                <c:pt idx="16">
                  <c:v>6.1865962342666763E-3</c:v>
                </c:pt>
                <c:pt idx="17">
                  <c:v>1.301516939033388E-2</c:v>
                </c:pt>
                <c:pt idx="18">
                  <c:v>1.4642057966099225E-2</c:v>
                </c:pt>
                <c:pt idx="19">
                  <c:v>8.2625358658460542E-3</c:v>
                </c:pt>
                <c:pt idx="20">
                  <c:v>5.0394495594417608E-3</c:v>
                </c:pt>
                <c:pt idx="21">
                  <c:v>1.1333073141054235E-2</c:v>
                </c:pt>
                <c:pt idx="22">
                  <c:v>1.2837467339969809E-2</c:v>
                </c:pt>
                <c:pt idx="23">
                  <c:v>1.3190468992648242E-2</c:v>
                </c:pt>
                <c:pt idx="24">
                  <c:v>1.7165633968382193E-2</c:v>
                </c:pt>
                <c:pt idx="25">
                  <c:v>6.9598173837769643E-3</c:v>
                </c:pt>
                <c:pt idx="26">
                  <c:v>1.7447454193352169E-2</c:v>
                </c:pt>
                <c:pt idx="27">
                  <c:v>1.7331640074522613E-2</c:v>
                </c:pt>
                <c:pt idx="28">
                  <c:v>1.1441803054695691E-2</c:v>
                </c:pt>
                <c:pt idx="29">
                  <c:v>1.0756562359035436E-2</c:v>
                </c:pt>
                <c:pt idx="30">
                  <c:v>2.4059803026955928E-2</c:v>
                </c:pt>
                <c:pt idx="31">
                  <c:v>2.4953433917926258E-3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4-6643-B0DE-C82E6723D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61023"/>
        <c:axId val="595866511"/>
      </c:scatterChart>
      <c:valAx>
        <c:axId val="59586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66511"/>
        <c:crosses val="autoZero"/>
        <c:crossBetween val="midCat"/>
      </c:valAx>
      <c:valAx>
        <c:axId val="59586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6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341280459719695E-2"/>
          <c:y val="0.1891891891891892"/>
          <c:w val="0.90709604544557265"/>
          <c:h val="0.76126126126126126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Sheet1!$AI$1</c:f>
              <c:strCache>
                <c:ptCount val="1"/>
                <c:pt idx="0">
                  <c:v>E[r-rf]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Sheet1!$AH$2:$AH$33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0.57504815598758852</c:v>
                </c:pt>
                <c:pt idx="3">
                  <c:v>-5.0735170076814745E-2</c:v>
                </c:pt>
                <c:pt idx="4">
                  <c:v>0.50621861426854342</c:v>
                </c:pt>
                <c:pt idx="5">
                  <c:v>0.5890139101912788</c:v>
                </c:pt>
                <c:pt idx="6">
                  <c:v>1.7462177507348386</c:v>
                </c:pt>
                <c:pt idx="7">
                  <c:v>1.4454925630085809</c:v>
                </c:pt>
                <c:pt idx="8">
                  <c:v>1.1042748288627431</c:v>
                </c:pt>
                <c:pt idx="9">
                  <c:v>0.59449956637221224</c:v>
                </c:pt>
                <c:pt idx="10">
                  <c:v>0.26218283272326304</c:v>
                </c:pt>
                <c:pt idx="11">
                  <c:v>-3.7351720225375626E-2</c:v>
                </c:pt>
                <c:pt idx="12">
                  <c:v>0.28273421487837702</c:v>
                </c:pt>
                <c:pt idx="13">
                  <c:v>0.61535918487815644</c:v>
                </c:pt>
                <c:pt idx="14">
                  <c:v>0.18402719932312647</c:v>
                </c:pt>
                <c:pt idx="15">
                  <c:v>0.39453394022189914</c:v>
                </c:pt>
                <c:pt idx="16">
                  <c:v>0.62443328973185075</c:v>
                </c:pt>
                <c:pt idx="17">
                  <c:v>1.3136633992385978</c:v>
                </c:pt>
                <c:pt idx="18">
                  <c:v>1.4778705572498942</c:v>
                </c:pt>
                <c:pt idx="19">
                  <c:v>0.83396463206382554</c:v>
                </c:pt>
                <c:pt idx="20">
                  <c:v>0.50864804291094134</c:v>
                </c:pt>
                <c:pt idx="21">
                  <c:v>1.1438839510881724</c:v>
                </c:pt>
                <c:pt idx="22">
                  <c:v>1.2957273530349804</c:v>
                </c:pt>
                <c:pt idx="23">
                  <c:v>1.33135695854275</c:v>
                </c:pt>
                <c:pt idx="24">
                  <c:v>1.7325832951308227</c:v>
                </c:pt>
                <c:pt idx="25">
                  <c:v>0.70247701649143024</c:v>
                </c:pt>
                <c:pt idx="26">
                  <c:v>1.7610283275084417</c:v>
                </c:pt>
                <c:pt idx="27">
                  <c:v>1.749338831624166</c:v>
                </c:pt>
                <c:pt idx="28">
                  <c:v>1.1548584150900958</c:v>
                </c:pt>
                <c:pt idx="29">
                  <c:v>1.0856948418348591</c:v>
                </c:pt>
                <c:pt idx="30">
                  <c:v>2.4284342125332281</c:v>
                </c:pt>
                <c:pt idx="31">
                  <c:v>0.2518631286323797</c:v>
                </c:pt>
              </c:numCache>
            </c:numRef>
          </c:xVal>
          <c:yVal>
            <c:numRef>
              <c:f>Sheet1!$AI$2:$AI$33</c:f>
              <c:numCache>
                <c:formatCode>General</c:formatCode>
                <c:ptCount val="32"/>
                <c:pt idx="0">
                  <c:v>0</c:v>
                </c:pt>
                <c:pt idx="1">
                  <c:v>9.9075375000000007E-3</c:v>
                </c:pt>
                <c:pt idx="2">
                  <c:v>3.3658360878351667E-2</c:v>
                </c:pt>
                <c:pt idx="3">
                  <c:v>4.6450555957793481E-3</c:v>
                </c:pt>
                <c:pt idx="4">
                  <c:v>-8.795337020576801E-3</c:v>
                </c:pt>
                <c:pt idx="5">
                  <c:v>1.6101305454973538E-2</c:v>
                </c:pt>
                <c:pt idx="6">
                  <c:v>3.43338730424654E-2</c:v>
                </c:pt>
                <c:pt idx="7">
                  <c:v>1.985103199066084E-2</c:v>
                </c:pt>
                <c:pt idx="8">
                  <c:v>7.6642270779185995E-4</c:v>
                </c:pt>
                <c:pt idx="9">
                  <c:v>1.4624808900559999E-2</c:v>
                </c:pt>
                <c:pt idx="10">
                  <c:v>2.4445151821372017E-2</c:v>
                </c:pt>
                <c:pt idx="11">
                  <c:v>7.8487478314433722E-3</c:v>
                </c:pt>
                <c:pt idx="12">
                  <c:v>1.4510611144895786E-2</c:v>
                </c:pt>
                <c:pt idx="13">
                  <c:v>1.0341878128988726E-2</c:v>
                </c:pt>
                <c:pt idx="14">
                  <c:v>7.9128808580326091E-3</c:v>
                </c:pt>
                <c:pt idx="15">
                  <c:v>4.8680616777088282E-3</c:v>
                </c:pt>
                <c:pt idx="16">
                  <c:v>2.4135654197780226E-2</c:v>
                </c:pt>
                <c:pt idx="17">
                  <c:v>0.20224326172171658</c:v>
                </c:pt>
                <c:pt idx="18">
                  <c:v>-4.7121018444758926E-3</c:v>
                </c:pt>
                <c:pt idx="19">
                  <c:v>4.2487945608879743E-3</c:v>
                </c:pt>
                <c:pt idx="20">
                  <c:v>-3.7928473420335198E-3</c:v>
                </c:pt>
                <c:pt idx="21">
                  <c:v>2.3862433551994921E-2</c:v>
                </c:pt>
                <c:pt idx="22">
                  <c:v>-4.0278021445835348E-3</c:v>
                </c:pt>
                <c:pt idx="23">
                  <c:v>-1.219048851192684E-3</c:v>
                </c:pt>
                <c:pt idx="24">
                  <c:v>6.4078441972153094E-2</c:v>
                </c:pt>
                <c:pt idx="25">
                  <c:v>-1.8157552783648431E-2</c:v>
                </c:pt>
                <c:pt idx="26">
                  <c:v>-2.0126050087833698E-2</c:v>
                </c:pt>
                <c:pt idx="27">
                  <c:v>1.5061006264434948E-4</c:v>
                </c:pt>
                <c:pt idx="28">
                  <c:v>2.0200613588604723E-2</c:v>
                </c:pt>
                <c:pt idx="29">
                  <c:v>1.2765648779548121E-3</c:v>
                </c:pt>
                <c:pt idx="30">
                  <c:v>-1.4550568581203176E-3</c:v>
                </c:pt>
                <c:pt idx="31">
                  <c:v>5.6401563250042782E-3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17-6E48-9388-B4C2097928DB}"/>
            </c:ext>
          </c:extLst>
        </c:ser>
        <c:ser>
          <c:idx val="0"/>
          <c:order val="1"/>
          <c:tx>
            <c:strRef>
              <c:f>Sheet1!$AM$1</c:f>
              <c:strCache>
                <c:ptCount val="1"/>
                <c:pt idx="0">
                  <c:v>E[r-rf]_CAPM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Sheet1!$AH$2:$AH$33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0.57504815598758852</c:v>
                </c:pt>
                <c:pt idx="3">
                  <c:v>-5.0735170076814745E-2</c:v>
                </c:pt>
                <c:pt idx="4">
                  <c:v>0.50621861426854342</c:v>
                </c:pt>
                <c:pt idx="5">
                  <c:v>0.5890139101912788</c:v>
                </c:pt>
                <c:pt idx="6">
                  <c:v>1.7462177507348386</c:v>
                </c:pt>
                <c:pt idx="7">
                  <c:v>1.4454925630085809</c:v>
                </c:pt>
                <c:pt idx="8">
                  <c:v>1.1042748288627431</c:v>
                </c:pt>
                <c:pt idx="9">
                  <c:v>0.59449956637221224</c:v>
                </c:pt>
                <c:pt idx="10">
                  <c:v>0.26218283272326304</c:v>
                </c:pt>
                <c:pt idx="11">
                  <c:v>-3.7351720225375626E-2</c:v>
                </c:pt>
                <c:pt idx="12">
                  <c:v>0.28273421487837702</c:v>
                </c:pt>
                <c:pt idx="13">
                  <c:v>0.61535918487815644</c:v>
                </c:pt>
                <c:pt idx="14">
                  <c:v>0.18402719932312647</c:v>
                </c:pt>
                <c:pt idx="15">
                  <c:v>0.39453394022189914</c:v>
                </c:pt>
                <c:pt idx="16">
                  <c:v>0.62443328973185075</c:v>
                </c:pt>
                <c:pt idx="17">
                  <c:v>1.3136633992385978</c:v>
                </c:pt>
                <c:pt idx="18">
                  <c:v>1.4778705572498942</c:v>
                </c:pt>
                <c:pt idx="19">
                  <c:v>0.83396463206382554</c:v>
                </c:pt>
                <c:pt idx="20">
                  <c:v>0.50864804291094134</c:v>
                </c:pt>
                <c:pt idx="21">
                  <c:v>1.1438839510881724</c:v>
                </c:pt>
                <c:pt idx="22">
                  <c:v>1.2957273530349804</c:v>
                </c:pt>
                <c:pt idx="23">
                  <c:v>1.33135695854275</c:v>
                </c:pt>
                <c:pt idx="24">
                  <c:v>1.7325832951308227</c:v>
                </c:pt>
                <c:pt idx="25">
                  <c:v>0.70247701649143024</c:v>
                </c:pt>
                <c:pt idx="26">
                  <c:v>1.7610283275084417</c:v>
                </c:pt>
                <c:pt idx="27">
                  <c:v>1.749338831624166</c:v>
                </c:pt>
                <c:pt idx="28">
                  <c:v>1.1548584150900958</c:v>
                </c:pt>
                <c:pt idx="29">
                  <c:v>1.0856948418348591</c:v>
                </c:pt>
                <c:pt idx="30">
                  <c:v>2.4284342125332281</c:v>
                </c:pt>
                <c:pt idx="31">
                  <c:v>0.2518631286323797</c:v>
                </c:pt>
              </c:numCache>
            </c:numRef>
          </c:xVal>
          <c:yVal>
            <c:numRef>
              <c:f>Sheet1!$AM$2:$AM$33</c:f>
              <c:numCache>
                <c:formatCode>General</c:formatCode>
                <c:ptCount val="32"/>
                <c:pt idx="0">
                  <c:v>0</c:v>
                </c:pt>
                <c:pt idx="1">
                  <c:v>9.9075375000000007E-3</c:v>
                </c:pt>
                <c:pt idx="2">
                  <c:v>5.6973111697528828E-3</c:v>
                </c:pt>
                <c:pt idx="3">
                  <c:v>-5.0266060010492001E-4</c:v>
                </c:pt>
                <c:pt idx="4">
                  <c:v>5.015379904063629E-3</c:v>
                </c:pt>
                <c:pt idx="5">
                  <c:v>5.8356774032417274E-3</c:v>
                </c:pt>
                <c:pt idx="6">
                  <c:v>1.7300717848571068E-2</c:v>
                </c:pt>
                <c:pt idx="7">
                  <c:v>1.4321271773978629E-2</c:v>
                </c:pt>
                <c:pt idx="8">
                  <c:v>1.094064427726371E-2</c:v>
                </c:pt>
                <c:pt idx="9">
                  <c:v>5.890026747566432E-3</c:v>
                </c:pt>
                <c:pt idx="10">
                  <c:v>2.5975862470619558E-3</c:v>
                </c:pt>
                <c:pt idx="11">
                  <c:v>-3.7006356882241751E-4</c:v>
                </c:pt>
                <c:pt idx="12">
                  <c:v>2.8011998364405786E-3</c:v>
                </c:pt>
                <c:pt idx="13">
                  <c:v>6.096694200149768E-3</c:v>
                </c:pt>
                <c:pt idx="14">
                  <c:v>1.8232563783138502E-3</c:v>
                </c:pt>
                <c:pt idx="15">
                  <c:v>3.9088598077712247E-3</c:v>
                </c:pt>
                <c:pt idx="16">
                  <c:v>6.1865962342666763E-3</c:v>
                </c:pt>
                <c:pt idx="17">
                  <c:v>1.301516939033388E-2</c:v>
                </c:pt>
                <c:pt idx="18">
                  <c:v>1.4642057966099225E-2</c:v>
                </c:pt>
                <c:pt idx="19">
                  <c:v>8.2625358658460542E-3</c:v>
                </c:pt>
                <c:pt idx="20">
                  <c:v>5.0394495594417608E-3</c:v>
                </c:pt>
                <c:pt idx="21">
                  <c:v>1.1333073141054235E-2</c:v>
                </c:pt>
                <c:pt idx="22">
                  <c:v>1.2837467339969809E-2</c:v>
                </c:pt>
                <c:pt idx="23">
                  <c:v>1.3190468992648242E-2</c:v>
                </c:pt>
                <c:pt idx="24">
                  <c:v>1.7165633968382193E-2</c:v>
                </c:pt>
                <c:pt idx="25">
                  <c:v>6.9598173837769643E-3</c:v>
                </c:pt>
                <c:pt idx="26">
                  <c:v>1.7447454193352169E-2</c:v>
                </c:pt>
                <c:pt idx="27">
                  <c:v>1.7331640074522613E-2</c:v>
                </c:pt>
                <c:pt idx="28">
                  <c:v>1.1441803054695691E-2</c:v>
                </c:pt>
                <c:pt idx="29">
                  <c:v>1.0756562359035436E-2</c:v>
                </c:pt>
                <c:pt idx="30">
                  <c:v>2.4059803026955928E-2</c:v>
                </c:pt>
                <c:pt idx="31">
                  <c:v>2.4953433917926258E-3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17-6E48-9388-B4C209792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61023"/>
        <c:axId val="595866511"/>
      </c:scatterChart>
      <c:valAx>
        <c:axId val="59586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66511"/>
        <c:crosses val="autoZero"/>
        <c:crossBetween val="midCat"/>
      </c:valAx>
      <c:valAx>
        <c:axId val="595866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6102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Sheet2!$T$1</c:f>
              <c:strCache>
                <c:ptCount val="1"/>
                <c:pt idx="0">
                  <c:v>E[r-rf]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Sheet2!$S$2:$S$33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1.016661471988296</c:v>
                </c:pt>
                <c:pt idx="3">
                  <c:v>0.14583982104676513</c:v>
                </c:pt>
                <c:pt idx="4">
                  <c:v>0.19359300012667541</c:v>
                </c:pt>
                <c:pt idx="5">
                  <c:v>1.234758801273443</c:v>
                </c:pt>
                <c:pt idx="6">
                  <c:v>1.1348197232094737</c:v>
                </c:pt>
                <c:pt idx="7">
                  <c:v>0.20393789061405698</c:v>
                </c:pt>
                <c:pt idx="8">
                  <c:v>1.1311469517215853</c:v>
                </c:pt>
                <c:pt idx="9">
                  <c:v>1.6929126556447276</c:v>
                </c:pt>
                <c:pt idx="10">
                  <c:v>0.82854080798281016</c:v>
                </c:pt>
                <c:pt idx="11">
                  <c:v>5.9437960663806411E-2</c:v>
                </c:pt>
                <c:pt idx="12">
                  <c:v>0.85559478623207585</c:v>
                </c:pt>
                <c:pt idx="13">
                  <c:v>-0.66156140894070825</c:v>
                </c:pt>
                <c:pt idx="14">
                  <c:v>0.73469181853782084</c:v>
                </c:pt>
                <c:pt idx="15">
                  <c:v>0.42938117984796564</c:v>
                </c:pt>
                <c:pt idx="16">
                  <c:v>0.73424087341574262</c:v>
                </c:pt>
                <c:pt idx="17">
                  <c:v>2.1104965149916461</c:v>
                </c:pt>
                <c:pt idx="18">
                  <c:v>1.4840086981409812</c:v>
                </c:pt>
                <c:pt idx="19">
                  <c:v>0.9367484416728189</c:v>
                </c:pt>
                <c:pt idx="20">
                  <c:v>0.9739724517045617</c:v>
                </c:pt>
                <c:pt idx="21">
                  <c:v>0.37927160484509259</c:v>
                </c:pt>
                <c:pt idx="22">
                  <c:v>-0.69223956006531162</c:v>
                </c:pt>
                <c:pt idx="23">
                  <c:v>1.4782061130690014</c:v>
                </c:pt>
                <c:pt idx="24">
                  <c:v>1.5897412840394083</c:v>
                </c:pt>
                <c:pt idx="25">
                  <c:v>0.96172656153751268</c:v>
                </c:pt>
                <c:pt idx="26">
                  <c:v>3.1758223888666803</c:v>
                </c:pt>
                <c:pt idx="27">
                  <c:v>2.8333948001919382</c:v>
                </c:pt>
                <c:pt idx="28">
                  <c:v>0.39890898185881218</c:v>
                </c:pt>
                <c:pt idx="29">
                  <c:v>1.185411655310433</c:v>
                </c:pt>
                <c:pt idx="30">
                  <c:v>2.2578134635041831</c:v>
                </c:pt>
                <c:pt idx="31">
                  <c:v>0.67763565463631315</c:v>
                </c:pt>
              </c:numCache>
            </c:numRef>
          </c:xVal>
          <c:yVal>
            <c:numRef>
              <c:f>Sheet2!$T$2:$T$33</c:f>
              <c:numCache>
                <c:formatCode>General</c:formatCode>
                <c:ptCount val="32"/>
                <c:pt idx="0">
                  <c:v>0</c:v>
                </c:pt>
                <c:pt idx="1">
                  <c:v>1.1056411764705879E-2</c:v>
                </c:pt>
                <c:pt idx="2">
                  <c:v>3.7009513340889701E-3</c:v>
                </c:pt>
                <c:pt idx="3">
                  <c:v>-1.7496301892217042E-2</c:v>
                </c:pt>
                <c:pt idx="4">
                  <c:v>2.6911857367036704E-2</c:v>
                </c:pt>
                <c:pt idx="5">
                  <c:v>3.4228722626934549E-2</c:v>
                </c:pt>
                <c:pt idx="6">
                  <c:v>-6.9469548313804011E-3</c:v>
                </c:pt>
                <c:pt idx="7">
                  <c:v>-3.4487035860307727E-2</c:v>
                </c:pt>
                <c:pt idx="8">
                  <c:v>-4.0514601090771277E-2</c:v>
                </c:pt>
                <c:pt idx="9">
                  <c:v>4.8341752418876961E-3</c:v>
                </c:pt>
                <c:pt idx="10">
                  <c:v>7.566930584496484E-2</c:v>
                </c:pt>
                <c:pt idx="11">
                  <c:v>1.1835209782889392E-2</c:v>
                </c:pt>
                <c:pt idx="12">
                  <c:v>-2.7609788203069485E-2</c:v>
                </c:pt>
                <c:pt idx="13">
                  <c:v>9.2456250655450038E-3</c:v>
                </c:pt>
                <c:pt idx="14">
                  <c:v>2.0811046624196597E-2</c:v>
                </c:pt>
                <c:pt idx="15">
                  <c:v>-4.2317894444893825E-3</c:v>
                </c:pt>
                <c:pt idx="16">
                  <c:v>3.7138286848120171E-2</c:v>
                </c:pt>
                <c:pt idx="17">
                  <c:v>-8.7482644364109491E-2</c:v>
                </c:pt>
                <c:pt idx="18">
                  <c:v>1.310905822667136E-2</c:v>
                </c:pt>
                <c:pt idx="19">
                  <c:v>2.4349488004603227E-3</c:v>
                </c:pt>
                <c:pt idx="20">
                  <c:v>-2.7134532805437946E-3</c:v>
                </c:pt>
                <c:pt idx="21">
                  <c:v>2.8436628978305888E-3</c:v>
                </c:pt>
                <c:pt idx="22">
                  <c:v>1.6744484101527041E-2</c:v>
                </c:pt>
                <c:pt idx="23">
                  <c:v>-2.1128579526784576E-2</c:v>
                </c:pt>
                <c:pt idx="24">
                  <c:v>-7.3711988509996829E-2</c:v>
                </c:pt>
                <c:pt idx="25">
                  <c:v>1.7244622779763732E-3</c:v>
                </c:pt>
                <c:pt idx="26">
                  <c:v>2.1687358067873282E-4</c:v>
                </c:pt>
                <c:pt idx="27">
                  <c:v>3.5834820207858553E-2</c:v>
                </c:pt>
                <c:pt idx="28">
                  <c:v>9.2114104108240429E-3</c:v>
                </c:pt>
                <c:pt idx="29">
                  <c:v>9.7879874412403842E-3</c:v>
                </c:pt>
                <c:pt idx="30">
                  <c:v>-2.8864733470754189E-2</c:v>
                </c:pt>
                <c:pt idx="31">
                  <c:v>7.912577908657889E-3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7-844A-92F4-1A62C57E3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252224"/>
        <c:axId val="1776997808"/>
      </c:scatterChart>
      <c:valAx>
        <c:axId val="177425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6997808"/>
        <c:crosses val="autoZero"/>
        <c:crossBetween val="midCat"/>
      </c:valAx>
      <c:valAx>
        <c:axId val="17769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25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Sheet2!$X$1</c:f>
              <c:strCache>
                <c:ptCount val="1"/>
                <c:pt idx="0">
                  <c:v>E[r-rf]_CAPM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Sheet2!$S$2:$S$33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1.016661471988296</c:v>
                </c:pt>
                <c:pt idx="3">
                  <c:v>0.14583982104676513</c:v>
                </c:pt>
                <c:pt idx="4">
                  <c:v>0.19359300012667541</c:v>
                </c:pt>
                <c:pt idx="5">
                  <c:v>1.234758801273443</c:v>
                </c:pt>
                <c:pt idx="6">
                  <c:v>1.1348197232094737</c:v>
                </c:pt>
                <c:pt idx="7">
                  <c:v>0.20393789061405698</c:v>
                </c:pt>
                <c:pt idx="8">
                  <c:v>1.1311469517215853</c:v>
                </c:pt>
                <c:pt idx="9">
                  <c:v>1.6929126556447276</c:v>
                </c:pt>
                <c:pt idx="10">
                  <c:v>0.82854080798281016</c:v>
                </c:pt>
                <c:pt idx="11">
                  <c:v>5.9437960663806411E-2</c:v>
                </c:pt>
                <c:pt idx="12">
                  <c:v>0.85559478623207585</c:v>
                </c:pt>
                <c:pt idx="13">
                  <c:v>-0.66156140894070825</c:v>
                </c:pt>
                <c:pt idx="14">
                  <c:v>0.73469181853782084</c:v>
                </c:pt>
                <c:pt idx="15">
                  <c:v>0.42938117984796564</c:v>
                </c:pt>
                <c:pt idx="16">
                  <c:v>0.73424087341574262</c:v>
                </c:pt>
                <c:pt idx="17">
                  <c:v>2.1104965149916461</c:v>
                </c:pt>
                <c:pt idx="18">
                  <c:v>1.4840086981409812</c:v>
                </c:pt>
                <c:pt idx="19">
                  <c:v>0.9367484416728189</c:v>
                </c:pt>
                <c:pt idx="20">
                  <c:v>0.9739724517045617</c:v>
                </c:pt>
                <c:pt idx="21">
                  <c:v>0.37927160484509259</c:v>
                </c:pt>
                <c:pt idx="22">
                  <c:v>-0.69223956006531162</c:v>
                </c:pt>
                <c:pt idx="23">
                  <c:v>1.4782061130690014</c:v>
                </c:pt>
                <c:pt idx="24">
                  <c:v>1.5897412840394083</c:v>
                </c:pt>
                <c:pt idx="25">
                  <c:v>0.96172656153751268</c:v>
                </c:pt>
                <c:pt idx="26">
                  <c:v>3.1758223888666803</c:v>
                </c:pt>
                <c:pt idx="27">
                  <c:v>2.8333948001919382</c:v>
                </c:pt>
                <c:pt idx="28">
                  <c:v>0.39890898185881218</c:v>
                </c:pt>
                <c:pt idx="29">
                  <c:v>1.185411655310433</c:v>
                </c:pt>
                <c:pt idx="30">
                  <c:v>2.2578134635041831</c:v>
                </c:pt>
                <c:pt idx="31">
                  <c:v>0.67763565463631315</c:v>
                </c:pt>
              </c:numCache>
            </c:numRef>
          </c:xVal>
          <c:yVal>
            <c:numRef>
              <c:f>Sheet2!$X$2:$X$33</c:f>
              <c:numCache>
                <c:formatCode>General</c:formatCode>
                <c:ptCount val="32"/>
                <c:pt idx="0">
                  <c:v>0</c:v>
                </c:pt>
                <c:pt idx="1">
                  <c:v>1.1056411764705879E-2</c:v>
                </c:pt>
                <c:pt idx="2">
                  <c:v>1.1240627859614593E-2</c:v>
                </c:pt>
                <c:pt idx="3">
                  <c:v>1.6124651131840539E-3</c:v>
                </c:pt>
                <c:pt idx="4">
                  <c:v>2.1404439241652809E-3</c:v>
                </c:pt>
                <c:pt idx="5">
                  <c:v>1.3652001736973823E-2</c:v>
                </c:pt>
                <c:pt idx="6">
                  <c:v>1.2547034138513494E-2</c:v>
                </c:pt>
                <c:pt idx="7">
                  <c:v>2.2548212930545604E-3</c:v>
                </c:pt>
                <c:pt idx="8">
                  <c:v>1.2506426464625728E-2</c:v>
                </c:pt>
                <c:pt idx="9">
                  <c:v>1.8717539402489838E-2</c:v>
                </c:pt>
                <c:pt idx="10">
                  <c:v>9.1606883369200563E-3</c:v>
                </c:pt>
                <c:pt idx="11">
                  <c:v>6.5717056755343448E-4</c:v>
                </c:pt>
                <c:pt idx="12">
                  <c:v>9.4598082603173355E-3</c:v>
                </c:pt>
                <c:pt idx="13">
                  <c:v>-7.314495344887444E-3</c:v>
                </c:pt>
                <c:pt idx="14">
                  <c:v>8.1230552659147196E-3</c:v>
                </c:pt>
                <c:pt idx="15">
                  <c:v>4.7474151284143378E-3</c:v>
                </c:pt>
                <c:pt idx="16">
                  <c:v>8.1180694309617371E-3</c:v>
                </c:pt>
                <c:pt idx="17">
                  <c:v>2.3334518497724395E-2</c:v>
                </c:pt>
                <c:pt idx="18">
                  <c:v>1.64078112290518E-2</c:v>
                </c:pt>
                <c:pt idx="19">
                  <c:v>1.0357076491081254E-2</c:v>
                </c:pt>
                <c:pt idx="20">
                  <c:v>1.0768640473525744E-2</c:v>
                </c:pt>
                <c:pt idx="21">
                  <c:v>4.1933830338281609E-3</c:v>
                </c:pt>
                <c:pt idx="22">
                  <c:v>-7.653685615900933E-3</c:v>
                </c:pt>
                <c:pt idx="23">
                  <c:v>1.6343655459196256E-2</c:v>
                </c:pt>
                <c:pt idx="24">
                  <c:v>1.7576834235691945E-2</c:v>
                </c:pt>
                <c:pt idx="25">
                  <c:v>1.0633244869413487E-2</c:v>
                </c:pt>
                <c:pt idx="26">
                  <c:v>3.5113200022881895E-2</c:v>
                </c:pt>
                <c:pt idx="27">
                  <c:v>3.132717960289861E-2</c:v>
                </c:pt>
                <c:pt idx="28">
                  <c:v>4.4105019600706149E-3</c:v>
                </c:pt>
                <c:pt idx="29">
                  <c:v>1.3106399371793741E-2</c:v>
                </c:pt>
                <c:pt idx="30">
                  <c:v>2.4963315340398976E-2</c:v>
                </c:pt>
                <c:pt idx="31">
                  <c:v>7.4922188241051029E-3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A-9644-B4FE-8F3A27CC3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1631"/>
        <c:axId val="185003615"/>
      </c:scatterChart>
      <c:valAx>
        <c:axId val="1849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003615"/>
        <c:crosses val="autoZero"/>
        <c:crossBetween val="midCat"/>
      </c:valAx>
      <c:valAx>
        <c:axId val="18500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97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412397461794322E-2"/>
          <c:y val="0.18926428749874155"/>
          <c:w val="0.87196729392719252"/>
          <c:h val="0.76995029624630396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Sheet2!$T$1</c:f>
              <c:strCache>
                <c:ptCount val="1"/>
                <c:pt idx="0">
                  <c:v>E[r-rf]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Sheet2!$S$2:$S$33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1.016661471988296</c:v>
                </c:pt>
                <c:pt idx="3">
                  <c:v>0.14583982104676513</c:v>
                </c:pt>
                <c:pt idx="4">
                  <c:v>0.19359300012667541</c:v>
                </c:pt>
                <c:pt idx="5">
                  <c:v>1.234758801273443</c:v>
                </c:pt>
                <c:pt idx="6">
                  <c:v>1.1348197232094737</c:v>
                </c:pt>
                <c:pt idx="7">
                  <c:v>0.20393789061405698</c:v>
                </c:pt>
                <c:pt idx="8">
                  <c:v>1.1311469517215853</c:v>
                </c:pt>
                <c:pt idx="9">
                  <c:v>1.6929126556447276</c:v>
                </c:pt>
                <c:pt idx="10">
                  <c:v>0.82854080798281016</c:v>
                </c:pt>
                <c:pt idx="11">
                  <c:v>5.9437960663806411E-2</c:v>
                </c:pt>
                <c:pt idx="12">
                  <c:v>0.85559478623207585</c:v>
                </c:pt>
                <c:pt idx="13">
                  <c:v>-0.66156140894070825</c:v>
                </c:pt>
                <c:pt idx="14">
                  <c:v>0.73469181853782084</c:v>
                </c:pt>
                <c:pt idx="15">
                  <c:v>0.42938117984796564</c:v>
                </c:pt>
                <c:pt idx="16">
                  <c:v>0.73424087341574262</c:v>
                </c:pt>
                <c:pt idx="17">
                  <c:v>2.1104965149916461</c:v>
                </c:pt>
                <c:pt idx="18">
                  <c:v>1.4840086981409812</c:v>
                </c:pt>
                <c:pt idx="19">
                  <c:v>0.9367484416728189</c:v>
                </c:pt>
                <c:pt idx="20">
                  <c:v>0.9739724517045617</c:v>
                </c:pt>
                <c:pt idx="21">
                  <c:v>0.37927160484509259</c:v>
                </c:pt>
                <c:pt idx="22">
                  <c:v>-0.69223956006531162</c:v>
                </c:pt>
                <c:pt idx="23">
                  <c:v>1.4782061130690014</c:v>
                </c:pt>
                <c:pt idx="24">
                  <c:v>1.5897412840394083</c:v>
                </c:pt>
                <c:pt idx="25">
                  <c:v>0.96172656153751268</c:v>
                </c:pt>
                <c:pt idx="26">
                  <c:v>3.1758223888666803</c:v>
                </c:pt>
                <c:pt idx="27">
                  <c:v>2.8333948001919382</c:v>
                </c:pt>
                <c:pt idx="28">
                  <c:v>0.39890898185881218</c:v>
                </c:pt>
                <c:pt idx="29">
                  <c:v>1.185411655310433</c:v>
                </c:pt>
                <c:pt idx="30">
                  <c:v>2.2578134635041831</c:v>
                </c:pt>
                <c:pt idx="31">
                  <c:v>0.67763565463631315</c:v>
                </c:pt>
              </c:numCache>
            </c:numRef>
          </c:xVal>
          <c:yVal>
            <c:numRef>
              <c:f>Sheet2!$T$2:$T$33</c:f>
              <c:numCache>
                <c:formatCode>General</c:formatCode>
                <c:ptCount val="32"/>
                <c:pt idx="0">
                  <c:v>0</c:v>
                </c:pt>
                <c:pt idx="1">
                  <c:v>1.1056411764705879E-2</c:v>
                </c:pt>
                <c:pt idx="2">
                  <c:v>3.7009513340889701E-3</c:v>
                </c:pt>
                <c:pt idx="3">
                  <c:v>-1.7496301892217042E-2</c:v>
                </c:pt>
                <c:pt idx="4">
                  <c:v>2.6911857367036704E-2</c:v>
                </c:pt>
                <c:pt idx="5">
                  <c:v>3.4228722626934549E-2</c:v>
                </c:pt>
                <c:pt idx="6">
                  <c:v>-6.9469548313804011E-3</c:v>
                </c:pt>
                <c:pt idx="7">
                  <c:v>-3.4487035860307727E-2</c:v>
                </c:pt>
                <c:pt idx="8">
                  <c:v>-4.0514601090771277E-2</c:v>
                </c:pt>
                <c:pt idx="9">
                  <c:v>4.8341752418876961E-3</c:v>
                </c:pt>
                <c:pt idx="10">
                  <c:v>7.566930584496484E-2</c:v>
                </c:pt>
                <c:pt idx="11">
                  <c:v>1.1835209782889392E-2</c:v>
                </c:pt>
                <c:pt idx="12">
                  <c:v>-2.7609788203069485E-2</c:v>
                </c:pt>
                <c:pt idx="13">
                  <c:v>9.2456250655450038E-3</c:v>
                </c:pt>
                <c:pt idx="14">
                  <c:v>2.0811046624196597E-2</c:v>
                </c:pt>
                <c:pt idx="15">
                  <c:v>-4.2317894444893825E-3</c:v>
                </c:pt>
                <c:pt idx="16">
                  <c:v>3.7138286848120171E-2</c:v>
                </c:pt>
                <c:pt idx="17">
                  <c:v>-8.7482644364109491E-2</c:v>
                </c:pt>
                <c:pt idx="18">
                  <c:v>1.310905822667136E-2</c:v>
                </c:pt>
                <c:pt idx="19">
                  <c:v>2.4349488004603227E-3</c:v>
                </c:pt>
                <c:pt idx="20">
                  <c:v>-2.7134532805437946E-3</c:v>
                </c:pt>
                <c:pt idx="21">
                  <c:v>2.8436628978305888E-3</c:v>
                </c:pt>
                <c:pt idx="22">
                  <c:v>1.6744484101527041E-2</c:v>
                </c:pt>
                <c:pt idx="23">
                  <c:v>-2.1128579526784576E-2</c:v>
                </c:pt>
                <c:pt idx="24">
                  <c:v>-7.3711988509996829E-2</c:v>
                </c:pt>
                <c:pt idx="25">
                  <c:v>1.7244622779763732E-3</c:v>
                </c:pt>
                <c:pt idx="26">
                  <c:v>2.1687358067873282E-4</c:v>
                </c:pt>
                <c:pt idx="27">
                  <c:v>3.5834820207858553E-2</c:v>
                </c:pt>
                <c:pt idx="28">
                  <c:v>9.2114104108240429E-3</c:v>
                </c:pt>
                <c:pt idx="29">
                  <c:v>9.7879874412403842E-3</c:v>
                </c:pt>
                <c:pt idx="30">
                  <c:v>-2.8864733470754189E-2</c:v>
                </c:pt>
                <c:pt idx="31">
                  <c:v>7.912577908657889E-3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FF-3146-85E2-6004A280019D}"/>
            </c:ext>
          </c:extLst>
        </c:ser>
        <c:ser>
          <c:idx val="0"/>
          <c:order val="1"/>
          <c:tx>
            <c:strRef>
              <c:f>Sheet2!$X$1</c:f>
              <c:strCache>
                <c:ptCount val="1"/>
                <c:pt idx="0">
                  <c:v>E[r-rf]_CAPM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Sheet2!$S$2:$S$33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1.016661471988296</c:v>
                </c:pt>
                <c:pt idx="3">
                  <c:v>0.14583982104676513</c:v>
                </c:pt>
                <c:pt idx="4">
                  <c:v>0.19359300012667541</c:v>
                </c:pt>
                <c:pt idx="5">
                  <c:v>1.234758801273443</c:v>
                </c:pt>
                <c:pt idx="6">
                  <c:v>1.1348197232094737</c:v>
                </c:pt>
                <c:pt idx="7">
                  <c:v>0.20393789061405698</c:v>
                </c:pt>
                <c:pt idx="8">
                  <c:v>1.1311469517215853</c:v>
                </c:pt>
                <c:pt idx="9">
                  <c:v>1.6929126556447276</c:v>
                </c:pt>
                <c:pt idx="10">
                  <c:v>0.82854080798281016</c:v>
                </c:pt>
                <c:pt idx="11">
                  <c:v>5.9437960663806411E-2</c:v>
                </c:pt>
                <c:pt idx="12">
                  <c:v>0.85559478623207585</c:v>
                </c:pt>
                <c:pt idx="13">
                  <c:v>-0.66156140894070825</c:v>
                </c:pt>
                <c:pt idx="14">
                  <c:v>0.73469181853782084</c:v>
                </c:pt>
                <c:pt idx="15">
                  <c:v>0.42938117984796564</c:v>
                </c:pt>
                <c:pt idx="16">
                  <c:v>0.73424087341574262</c:v>
                </c:pt>
                <c:pt idx="17">
                  <c:v>2.1104965149916461</c:v>
                </c:pt>
                <c:pt idx="18">
                  <c:v>1.4840086981409812</c:v>
                </c:pt>
                <c:pt idx="19">
                  <c:v>0.9367484416728189</c:v>
                </c:pt>
                <c:pt idx="20">
                  <c:v>0.9739724517045617</c:v>
                </c:pt>
                <c:pt idx="21">
                  <c:v>0.37927160484509259</c:v>
                </c:pt>
                <c:pt idx="22">
                  <c:v>-0.69223956006531162</c:v>
                </c:pt>
                <c:pt idx="23">
                  <c:v>1.4782061130690014</c:v>
                </c:pt>
                <c:pt idx="24">
                  <c:v>1.5897412840394083</c:v>
                </c:pt>
                <c:pt idx="25">
                  <c:v>0.96172656153751268</c:v>
                </c:pt>
                <c:pt idx="26">
                  <c:v>3.1758223888666803</c:v>
                </c:pt>
                <c:pt idx="27">
                  <c:v>2.8333948001919382</c:v>
                </c:pt>
                <c:pt idx="28">
                  <c:v>0.39890898185881218</c:v>
                </c:pt>
                <c:pt idx="29">
                  <c:v>1.185411655310433</c:v>
                </c:pt>
                <c:pt idx="30">
                  <c:v>2.2578134635041831</c:v>
                </c:pt>
                <c:pt idx="31">
                  <c:v>0.67763565463631315</c:v>
                </c:pt>
              </c:numCache>
            </c:numRef>
          </c:xVal>
          <c:yVal>
            <c:numRef>
              <c:f>Sheet2!$X$2:$X$33</c:f>
              <c:numCache>
                <c:formatCode>General</c:formatCode>
                <c:ptCount val="32"/>
                <c:pt idx="0">
                  <c:v>0</c:v>
                </c:pt>
                <c:pt idx="1">
                  <c:v>1.1056411764705879E-2</c:v>
                </c:pt>
                <c:pt idx="2">
                  <c:v>1.1240627859614593E-2</c:v>
                </c:pt>
                <c:pt idx="3">
                  <c:v>1.6124651131840539E-3</c:v>
                </c:pt>
                <c:pt idx="4">
                  <c:v>2.1404439241652809E-3</c:v>
                </c:pt>
                <c:pt idx="5">
                  <c:v>1.3652001736973823E-2</c:v>
                </c:pt>
                <c:pt idx="6">
                  <c:v>1.2547034138513494E-2</c:v>
                </c:pt>
                <c:pt idx="7">
                  <c:v>2.2548212930545604E-3</c:v>
                </c:pt>
                <c:pt idx="8">
                  <c:v>1.2506426464625728E-2</c:v>
                </c:pt>
                <c:pt idx="9">
                  <c:v>1.8717539402489838E-2</c:v>
                </c:pt>
                <c:pt idx="10">
                  <c:v>9.1606883369200563E-3</c:v>
                </c:pt>
                <c:pt idx="11">
                  <c:v>6.5717056755343448E-4</c:v>
                </c:pt>
                <c:pt idx="12">
                  <c:v>9.4598082603173355E-3</c:v>
                </c:pt>
                <c:pt idx="13">
                  <c:v>-7.314495344887444E-3</c:v>
                </c:pt>
                <c:pt idx="14">
                  <c:v>8.1230552659147196E-3</c:v>
                </c:pt>
                <c:pt idx="15">
                  <c:v>4.7474151284143378E-3</c:v>
                </c:pt>
                <c:pt idx="16">
                  <c:v>8.1180694309617371E-3</c:v>
                </c:pt>
                <c:pt idx="17">
                  <c:v>2.3334518497724395E-2</c:v>
                </c:pt>
                <c:pt idx="18">
                  <c:v>1.64078112290518E-2</c:v>
                </c:pt>
                <c:pt idx="19">
                  <c:v>1.0357076491081254E-2</c:v>
                </c:pt>
                <c:pt idx="20">
                  <c:v>1.0768640473525744E-2</c:v>
                </c:pt>
                <c:pt idx="21">
                  <c:v>4.1933830338281609E-3</c:v>
                </c:pt>
                <c:pt idx="22">
                  <c:v>-7.653685615900933E-3</c:v>
                </c:pt>
                <c:pt idx="23">
                  <c:v>1.6343655459196256E-2</c:v>
                </c:pt>
                <c:pt idx="24">
                  <c:v>1.7576834235691945E-2</c:v>
                </c:pt>
                <c:pt idx="25">
                  <c:v>1.0633244869413487E-2</c:v>
                </c:pt>
                <c:pt idx="26">
                  <c:v>3.5113200022881895E-2</c:v>
                </c:pt>
                <c:pt idx="27">
                  <c:v>3.132717960289861E-2</c:v>
                </c:pt>
                <c:pt idx="28">
                  <c:v>4.4105019600706149E-3</c:v>
                </c:pt>
                <c:pt idx="29">
                  <c:v>1.3106399371793741E-2</c:v>
                </c:pt>
                <c:pt idx="30">
                  <c:v>2.4963315340398976E-2</c:v>
                </c:pt>
                <c:pt idx="31">
                  <c:v>7.4922188241051029E-3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FF-3146-85E2-6004A2800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1631"/>
        <c:axId val="185003615"/>
      </c:scatterChart>
      <c:valAx>
        <c:axId val="1849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003615"/>
        <c:crosses val="autoZero"/>
        <c:crossBetween val="midCat"/>
      </c:valAx>
      <c:valAx>
        <c:axId val="185003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97163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Sheet1!$AH$2:$AH$33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0.57504815598758852</c:v>
                </c:pt>
                <c:pt idx="3">
                  <c:v>-5.0735170076814745E-2</c:v>
                </c:pt>
                <c:pt idx="4">
                  <c:v>0.50621861426854342</c:v>
                </c:pt>
                <c:pt idx="5">
                  <c:v>0.5890139101912788</c:v>
                </c:pt>
                <c:pt idx="6">
                  <c:v>1.7462177507348386</c:v>
                </c:pt>
                <c:pt idx="7">
                  <c:v>1.4454925630085809</c:v>
                </c:pt>
                <c:pt idx="8">
                  <c:v>1.1042748288627431</c:v>
                </c:pt>
                <c:pt idx="9">
                  <c:v>0.59449956637221224</c:v>
                </c:pt>
                <c:pt idx="10">
                  <c:v>0.26218283272326304</c:v>
                </c:pt>
                <c:pt idx="11">
                  <c:v>-3.7351720225375626E-2</c:v>
                </c:pt>
                <c:pt idx="12">
                  <c:v>0.28273421487837702</c:v>
                </c:pt>
                <c:pt idx="13">
                  <c:v>0.61535918487815644</c:v>
                </c:pt>
                <c:pt idx="14">
                  <c:v>0.18402719932312647</c:v>
                </c:pt>
                <c:pt idx="15">
                  <c:v>0.39453394022189914</c:v>
                </c:pt>
                <c:pt idx="16">
                  <c:v>0.62443328973185075</c:v>
                </c:pt>
                <c:pt idx="17">
                  <c:v>1.3136633992385978</c:v>
                </c:pt>
                <c:pt idx="18">
                  <c:v>1.4778705572498942</c:v>
                </c:pt>
                <c:pt idx="19">
                  <c:v>0.83396463206382554</c:v>
                </c:pt>
                <c:pt idx="20">
                  <c:v>0.50864804291094134</c:v>
                </c:pt>
                <c:pt idx="21">
                  <c:v>1.1438839510881724</c:v>
                </c:pt>
                <c:pt idx="22">
                  <c:v>1.2957273530349804</c:v>
                </c:pt>
                <c:pt idx="23">
                  <c:v>1.33135695854275</c:v>
                </c:pt>
                <c:pt idx="24">
                  <c:v>1.7325832951308227</c:v>
                </c:pt>
                <c:pt idx="25">
                  <c:v>0.70247701649143024</c:v>
                </c:pt>
                <c:pt idx="26">
                  <c:v>1.7610283275084417</c:v>
                </c:pt>
                <c:pt idx="27">
                  <c:v>1.749338831624166</c:v>
                </c:pt>
                <c:pt idx="28">
                  <c:v>1.1548584150900958</c:v>
                </c:pt>
                <c:pt idx="29">
                  <c:v>1.0856948418348591</c:v>
                </c:pt>
                <c:pt idx="30">
                  <c:v>2.4284342125332281</c:v>
                </c:pt>
                <c:pt idx="31">
                  <c:v>0.2518631286323797</c:v>
                </c:pt>
              </c:numCache>
            </c:numRef>
          </c:xVal>
          <c:yVal>
            <c:numRef>
              <c:f>Sheet1!$AI$2:$AI$33</c:f>
              <c:numCache>
                <c:formatCode>General</c:formatCode>
                <c:ptCount val="32"/>
                <c:pt idx="0">
                  <c:v>0</c:v>
                </c:pt>
                <c:pt idx="1">
                  <c:v>9.9075375000000007E-3</c:v>
                </c:pt>
                <c:pt idx="2">
                  <c:v>3.3658360878351667E-2</c:v>
                </c:pt>
                <c:pt idx="3">
                  <c:v>4.6450555957793481E-3</c:v>
                </c:pt>
                <c:pt idx="4">
                  <c:v>-8.795337020576801E-3</c:v>
                </c:pt>
                <c:pt idx="5">
                  <c:v>1.6101305454973538E-2</c:v>
                </c:pt>
                <c:pt idx="6">
                  <c:v>3.43338730424654E-2</c:v>
                </c:pt>
                <c:pt idx="7">
                  <c:v>1.985103199066084E-2</c:v>
                </c:pt>
                <c:pt idx="8">
                  <c:v>7.6642270779185995E-4</c:v>
                </c:pt>
                <c:pt idx="9">
                  <c:v>1.4624808900559999E-2</c:v>
                </c:pt>
                <c:pt idx="10">
                  <c:v>2.4445151821372017E-2</c:v>
                </c:pt>
                <c:pt idx="11">
                  <c:v>7.8487478314433722E-3</c:v>
                </c:pt>
                <c:pt idx="12">
                  <c:v>1.4510611144895786E-2</c:v>
                </c:pt>
                <c:pt idx="13">
                  <c:v>1.0341878128988726E-2</c:v>
                </c:pt>
                <c:pt idx="14">
                  <c:v>7.9128808580326091E-3</c:v>
                </c:pt>
                <c:pt idx="15">
                  <c:v>4.8680616777088282E-3</c:v>
                </c:pt>
                <c:pt idx="16">
                  <c:v>2.4135654197780226E-2</c:v>
                </c:pt>
                <c:pt idx="17">
                  <c:v>0.20224326172171658</c:v>
                </c:pt>
                <c:pt idx="18">
                  <c:v>-4.7121018444758926E-3</c:v>
                </c:pt>
                <c:pt idx="19">
                  <c:v>4.2487945608879743E-3</c:v>
                </c:pt>
                <c:pt idx="20">
                  <c:v>-3.7928473420335198E-3</c:v>
                </c:pt>
                <c:pt idx="21">
                  <c:v>2.3862433551994921E-2</c:v>
                </c:pt>
                <c:pt idx="22">
                  <c:v>-4.0278021445835348E-3</c:v>
                </c:pt>
                <c:pt idx="23">
                  <c:v>-1.219048851192684E-3</c:v>
                </c:pt>
                <c:pt idx="24">
                  <c:v>6.4078441972153094E-2</c:v>
                </c:pt>
                <c:pt idx="25">
                  <c:v>-1.8157552783648431E-2</c:v>
                </c:pt>
                <c:pt idx="26">
                  <c:v>-2.0126050087833698E-2</c:v>
                </c:pt>
                <c:pt idx="27">
                  <c:v>1.5061006264434948E-4</c:v>
                </c:pt>
                <c:pt idx="28">
                  <c:v>2.0200613588604723E-2</c:v>
                </c:pt>
                <c:pt idx="29">
                  <c:v>1.2765648779548121E-3</c:v>
                </c:pt>
                <c:pt idx="30">
                  <c:v>-1.4550568581203176E-3</c:v>
                </c:pt>
                <c:pt idx="31">
                  <c:v>5.6401563250042782E-3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3A-2547-AE3B-72F1A75D032B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Sheet1!$AH$2:$AH$33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0.57504815598758852</c:v>
                </c:pt>
                <c:pt idx="3">
                  <c:v>-5.0735170076814745E-2</c:v>
                </c:pt>
                <c:pt idx="4">
                  <c:v>0.50621861426854342</c:v>
                </c:pt>
                <c:pt idx="5">
                  <c:v>0.5890139101912788</c:v>
                </c:pt>
                <c:pt idx="6">
                  <c:v>1.7462177507348386</c:v>
                </c:pt>
                <c:pt idx="7">
                  <c:v>1.4454925630085809</c:v>
                </c:pt>
                <c:pt idx="8">
                  <c:v>1.1042748288627431</c:v>
                </c:pt>
                <c:pt idx="9">
                  <c:v>0.59449956637221224</c:v>
                </c:pt>
                <c:pt idx="10">
                  <c:v>0.26218283272326304</c:v>
                </c:pt>
                <c:pt idx="11">
                  <c:v>-3.7351720225375626E-2</c:v>
                </c:pt>
                <c:pt idx="12">
                  <c:v>0.28273421487837702</c:v>
                </c:pt>
                <c:pt idx="13">
                  <c:v>0.61535918487815644</c:v>
                </c:pt>
                <c:pt idx="14">
                  <c:v>0.18402719932312647</c:v>
                </c:pt>
                <c:pt idx="15">
                  <c:v>0.39453394022189914</c:v>
                </c:pt>
                <c:pt idx="16">
                  <c:v>0.62443328973185075</c:v>
                </c:pt>
                <c:pt idx="17">
                  <c:v>1.3136633992385978</c:v>
                </c:pt>
                <c:pt idx="18">
                  <c:v>1.4778705572498942</c:v>
                </c:pt>
                <c:pt idx="19">
                  <c:v>0.83396463206382554</c:v>
                </c:pt>
                <c:pt idx="20">
                  <c:v>0.50864804291094134</c:v>
                </c:pt>
                <c:pt idx="21">
                  <c:v>1.1438839510881724</c:v>
                </c:pt>
                <c:pt idx="22">
                  <c:v>1.2957273530349804</c:v>
                </c:pt>
                <c:pt idx="23">
                  <c:v>1.33135695854275</c:v>
                </c:pt>
                <c:pt idx="24">
                  <c:v>1.7325832951308227</c:v>
                </c:pt>
                <c:pt idx="25">
                  <c:v>0.70247701649143024</c:v>
                </c:pt>
                <c:pt idx="26">
                  <c:v>1.7610283275084417</c:v>
                </c:pt>
                <c:pt idx="27">
                  <c:v>1.749338831624166</c:v>
                </c:pt>
                <c:pt idx="28">
                  <c:v>1.1548584150900958</c:v>
                </c:pt>
                <c:pt idx="29">
                  <c:v>1.0856948418348591</c:v>
                </c:pt>
                <c:pt idx="30">
                  <c:v>2.4284342125332281</c:v>
                </c:pt>
                <c:pt idx="31">
                  <c:v>0.2518631286323797</c:v>
                </c:pt>
              </c:numCache>
            </c:numRef>
          </c:xVal>
          <c:yVal>
            <c:numRef>
              <c:f>regression1!$B$25:$B$56</c:f>
              <c:numCache>
                <c:formatCode>General</c:formatCode>
                <c:ptCount val="32"/>
                <c:pt idx="0">
                  <c:v>7.8858340399722872E-3</c:v>
                </c:pt>
                <c:pt idx="1">
                  <c:v>1.6101199562664814E-2</c:v>
                </c:pt>
                <c:pt idx="2">
                  <c:v>1.2610064834560637E-2</c:v>
                </c:pt>
                <c:pt idx="3">
                  <c:v>7.4690260729352821E-3</c:v>
                </c:pt>
                <c:pt idx="4">
                  <c:v>1.2044604990579267E-2</c:v>
                </c:pt>
                <c:pt idx="5">
                  <c:v>1.2724798610144033E-2</c:v>
                </c:pt>
                <c:pt idx="6">
                  <c:v>2.2231651144472977E-2</c:v>
                </c:pt>
                <c:pt idx="7">
                  <c:v>1.976108380542144E-2</c:v>
                </c:pt>
                <c:pt idx="8">
                  <c:v>1.6957855396588461E-2</c:v>
                </c:pt>
                <c:pt idx="9">
                  <c:v>1.2769865280802218E-2</c:v>
                </c:pt>
                <c:pt idx="10">
                  <c:v>1.0039761844568845E-2</c:v>
                </c:pt>
                <c:pt idx="11">
                  <c:v>7.5789760054194794E-3</c:v>
                </c:pt>
                <c:pt idx="12">
                  <c:v>1.0208598960969647E-2</c:v>
                </c:pt>
                <c:pt idx="13">
                  <c:v>1.2941234671492472E-2</c:v>
                </c:pt>
                <c:pt idx="14">
                  <c:v>9.3976847485291656E-3</c:v>
                </c:pt>
                <c:pt idx="15">
                  <c:v>1.1127074570003313E-2</c:v>
                </c:pt>
                <c:pt idx="16">
                  <c:v>1.3015781759656809E-2</c:v>
                </c:pt>
                <c:pt idx="17">
                  <c:v>1.8678059038500134E-2</c:v>
                </c:pt>
                <c:pt idx="18">
                  <c:v>2.0027080863005465E-2</c:v>
                </c:pt>
                <c:pt idx="19">
                  <c:v>1.47371583253744E-2</c:v>
                </c:pt>
                <c:pt idx="20">
                  <c:v>1.2064563634887865E-2</c:v>
                </c:pt>
                <c:pt idx="21">
                  <c:v>1.7283258813703364E-2</c:v>
                </c:pt>
                <c:pt idx="22">
                  <c:v>1.8530707862905515E-2</c:v>
                </c:pt>
                <c:pt idx="23">
                  <c:v>1.8823418095581183E-2</c:v>
                </c:pt>
                <c:pt idx="24">
                  <c:v>2.211963910798306E-2</c:v>
                </c:pt>
                <c:pt idx="25">
                  <c:v>1.3656939501739894E-2</c:v>
                </c:pt>
                <c:pt idx="26">
                  <c:v>2.2353325446270025E-2</c:v>
                </c:pt>
                <c:pt idx="27">
                  <c:v>2.2257291964804693E-2</c:v>
                </c:pt>
                <c:pt idx="28">
                  <c:v>1.7373418046894799E-2</c:v>
                </c:pt>
                <c:pt idx="29">
                  <c:v>1.6805214011747508E-2</c:v>
                </c:pt>
                <c:pt idx="30">
                  <c:v>2.783630874374475E-2</c:v>
                </c:pt>
                <c:pt idx="31">
                  <c:v>9.9549817033762131E-3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3A-2547-AE3B-72F1A75D0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154431"/>
        <c:axId val="759041791"/>
      </c:scatterChart>
      <c:valAx>
        <c:axId val="486154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041791"/>
        <c:crosses val="autoZero"/>
        <c:crossBetween val="midCat"/>
      </c:valAx>
      <c:valAx>
        <c:axId val="7590417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1544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Sheet2!$S$2:$S$33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1.016661471988296</c:v>
                </c:pt>
                <c:pt idx="3">
                  <c:v>0.14583982104676513</c:v>
                </c:pt>
                <c:pt idx="4">
                  <c:v>0.19359300012667541</c:v>
                </c:pt>
                <c:pt idx="5">
                  <c:v>1.234758801273443</c:v>
                </c:pt>
                <c:pt idx="6">
                  <c:v>1.1348197232094737</c:v>
                </c:pt>
                <c:pt idx="7">
                  <c:v>0.20393789061405698</c:v>
                </c:pt>
                <c:pt idx="8">
                  <c:v>1.1311469517215853</c:v>
                </c:pt>
                <c:pt idx="9">
                  <c:v>1.6929126556447276</c:v>
                </c:pt>
                <c:pt idx="10">
                  <c:v>0.82854080798281016</c:v>
                </c:pt>
                <c:pt idx="11">
                  <c:v>5.9437960663806411E-2</c:v>
                </c:pt>
                <c:pt idx="12">
                  <c:v>0.85559478623207585</c:v>
                </c:pt>
                <c:pt idx="13">
                  <c:v>-0.66156140894070825</c:v>
                </c:pt>
                <c:pt idx="14">
                  <c:v>0.73469181853782084</c:v>
                </c:pt>
                <c:pt idx="15">
                  <c:v>0.42938117984796564</c:v>
                </c:pt>
                <c:pt idx="16">
                  <c:v>0.73424087341574262</c:v>
                </c:pt>
                <c:pt idx="17">
                  <c:v>2.1104965149916461</c:v>
                </c:pt>
                <c:pt idx="18">
                  <c:v>1.4840086981409812</c:v>
                </c:pt>
                <c:pt idx="19">
                  <c:v>0.9367484416728189</c:v>
                </c:pt>
                <c:pt idx="20">
                  <c:v>0.9739724517045617</c:v>
                </c:pt>
                <c:pt idx="21">
                  <c:v>0.37927160484509259</c:v>
                </c:pt>
                <c:pt idx="22">
                  <c:v>-0.69223956006531162</c:v>
                </c:pt>
                <c:pt idx="23">
                  <c:v>1.4782061130690014</c:v>
                </c:pt>
                <c:pt idx="24">
                  <c:v>1.5897412840394083</c:v>
                </c:pt>
                <c:pt idx="25">
                  <c:v>0.96172656153751268</c:v>
                </c:pt>
                <c:pt idx="26">
                  <c:v>3.1758223888666803</c:v>
                </c:pt>
                <c:pt idx="27">
                  <c:v>2.8333948001919382</c:v>
                </c:pt>
                <c:pt idx="28">
                  <c:v>0.39890898185881218</c:v>
                </c:pt>
                <c:pt idx="29">
                  <c:v>1.185411655310433</c:v>
                </c:pt>
                <c:pt idx="30">
                  <c:v>2.2578134635041831</c:v>
                </c:pt>
                <c:pt idx="31">
                  <c:v>0.67763565463631315</c:v>
                </c:pt>
              </c:numCache>
            </c:numRef>
          </c:xVal>
          <c:yVal>
            <c:numRef>
              <c:f>Sheet2!$T$2:$T$33</c:f>
              <c:numCache>
                <c:formatCode>General</c:formatCode>
                <c:ptCount val="32"/>
                <c:pt idx="0">
                  <c:v>0</c:v>
                </c:pt>
                <c:pt idx="1">
                  <c:v>1.1056411764705879E-2</c:v>
                </c:pt>
                <c:pt idx="2">
                  <c:v>3.7009513340889701E-3</c:v>
                </c:pt>
                <c:pt idx="3">
                  <c:v>-1.7496301892217042E-2</c:v>
                </c:pt>
                <c:pt idx="4">
                  <c:v>2.6911857367036704E-2</c:v>
                </c:pt>
                <c:pt idx="5">
                  <c:v>3.4228722626934549E-2</c:v>
                </c:pt>
                <c:pt idx="6">
                  <c:v>-6.9469548313804011E-3</c:v>
                </c:pt>
                <c:pt idx="7">
                  <c:v>-3.4487035860307727E-2</c:v>
                </c:pt>
                <c:pt idx="8">
                  <c:v>-4.0514601090771277E-2</c:v>
                </c:pt>
                <c:pt idx="9">
                  <c:v>4.8341752418876961E-3</c:v>
                </c:pt>
                <c:pt idx="10">
                  <c:v>7.566930584496484E-2</c:v>
                </c:pt>
                <c:pt idx="11">
                  <c:v>1.1835209782889392E-2</c:v>
                </c:pt>
                <c:pt idx="12">
                  <c:v>-2.7609788203069485E-2</c:v>
                </c:pt>
                <c:pt idx="13">
                  <c:v>9.2456250655450038E-3</c:v>
                </c:pt>
                <c:pt idx="14">
                  <c:v>2.0811046624196597E-2</c:v>
                </c:pt>
                <c:pt idx="15">
                  <c:v>-4.2317894444893825E-3</c:v>
                </c:pt>
                <c:pt idx="16">
                  <c:v>3.7138286848120171E-2</c:v>
                </c:pt>
                <c:pt idx="17">
                  <c:v>-8.7482644364109491E-2</c:v>
                </c:pt>
                <c:pt idx="18">
                  <c:v>1.310905822667136E-2</c:v>
                </c:pt>
                <c:pt idx="19">
                  <c:v>2.4349488004603227E-3</c:v>
                </c:pt>
                <c:pt idx="20">
                  <c:v>-2.7134532805437946E-3</c:v>
                </c:pt>
                <c:pt idx="21">
                  <c:v>2.8436628978305888E-3</c:v>
                </c:pt>
                <c:pt idx="22">
                  <c:v>1.6744484101527041E-2</c:v>
                </c:pt>
                <c:pt idx="23">
                  <c:v>-2.1128579526784576E-2</c:v>
                </c:pt>
                <c:pt idx="24">
                  <c:v>-7.3711988509996829E-2</c:v>
                </c:pt>
                <c:pt idx="25">
                  <c:v>1.7244622779763732E-3</c:v>
                </c:pt>
                <c:pt idx="26">
                  <c:v>2.1687358067873282E-4</c:v>
                </c:pt>
                <c:pt idx="27">
                  <c:v>3.5834820207858553E-2</c:v>
                </c:pt>
                <c:pt idx="28">
                  <c:v>9.2114104108240429E-3</c:v>
                </c:pt>
                <c:pt idx="29">
                  <c:v>9.7879874412403842E-3</c:v>
                </c:pt>
                <c:pt idx="30">
                  <c:v>-2.8864733470754189E-2</c:v>
                </c:pt>
                <c:pt idx="31">
                  <c:v>7.912577908657889E-3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47-F548-BF6C-1E881F71E023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Sheet2!$S$2:$S$33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1.016661471988296</c:v>
                </c:pt>
                <c:pt idx="3">
                  <c:v>0.14583982104676513</c:v>
                </c:pt>
                <c:pt idx="4">
                  <c:v>0.19359300012667541</c:v>
                </c:pt>
                <c:pt idx="5">
                  <c:v>1.234758801273443</c:v>
                </c:pt>
                <c:pt idx="6">
                  <c:v>1.1348197232094737</c:v>
                </c:pt>
                <c:pt idx="7">
                  <c:v>0.20393789061405698</c:v>
                </c:pt>
                <c:pt idx="8">
                  <c:v>1.1311469517215853</c:v>
                </c:pt>
                <c:pt idx="9">
                  <c:v>1.6929126556447276</c:v>
                </c:pt>
                <c:pt idx="10">
                  <c:v>0.82854080798281016</c:v>
                </c:pt>
                <c:pt idx="11">
                  <c:v>5.9437960663806411E-2</c:v>
                </c:pt>
                <c:pt idx="12">
                  <c:v>0.85559478623207585</c:v>
                </c:pt>
                <c:pt idx="13">
                  <c:v>-0.66156140894070825</c:v>
                </c:pt>
                <c:pt idx="14">
                  <c:v>0.73469181853782084</c:v>
                </c:pt>
                <c:pt idx="15">
                  <c:v>0.42938117984796564</c:v>
                </c:pt>
                <c:pt idx="16">
                  <c:v>0.73424087341574262</c:v>
                </c:pt>
                <c:pt idx="17">
                  <c:v>2.1104965149916461</c:v>
                </c:pt>
                <c:pt idx="18">
                  <c:v>1.4840086981409812</c:v>
                </c:pt>
                <c:pt idx="19">
                  <c:v>0.9367484416728189</c:v>
                </c:pt>
                <c:pt idx="20">
                  <c:v>0.9739724517045617</c:v>
                </c:pt>
                <c:pt idx="21">
                  <c:v>0.37927160484509259</c:v>
                </c:pt>
                <c:pt idx="22">
                  <c:v>-0.69223956006531162</c:v>
                </c:pt>
                <c:pt idx="23">
                  <c:v>1.4782061130690014</c:v>
                </c:pt>
                <c:pt idx="24">
                  <c:v>1.5897412840394083</c:v>
                </c:pt>
                <c:pt idx="25">
                  <c:v>0.96172656153751268</c:v>
                </c:pt>
                <c:pt idx="26">
                  <c:v>3.1758223888666803</c:v>
                </c:pt>
                <c:pt idx="27">
                  <c:v>2.8333948001919382</c:v>
                </c:pt>
                <c:pt idx="28">
                  <c:v>0.39890898185881218</c:v>
                </c:pt>
                <c:pt idx="29">
                  <c:v>1.185411655310433</c:v>
                </c:pt>
                <c:pt idx="30">
                  <c:v>2.2578134635041831</c:v>
                </c:pt>
                <c:pt idx="31">
                  <c:v>0.67763565463631315</c:v>
                </c:pt>
              </c:numCache>
            </c:numRef>
          </c:xVal>
          <c:yVal>
            <c:numRef>
              <c:f>regression2!$B$25:$B$56</c:f>
              <c:numCache>
                <c:formatCode>General</c:formatCode>
                <c:ptCount val="32"/>
                <c:pt idx="0">
                  <c:v>6.8523665081338097E-3</c:v>
                </c:pt>
                <c:pt idx="1">
                  <c:v>-6.6649052216416309E-4</c:v>
                </c:pt>
                <c:pt idx="2">
                  <c:v>-7.9176574795847548E-4</c:v>
                </c:pt>
                <c:pt idx="3">
                  <c:v>5.7558177443589415E-3</c:v>
                </c:pt>
                <c:pt idx="4">
                  <c:v>5.3967684181148801E-3</c:v>
                </c:pt>
                <c:pt idx="5">
                  <c:v>-2.4316083855433143E-3</c:v>
                </c:pt>
                <c:pt idx="6">
                  <c:v>-1.6801807458405409E-3</c:v>
                </c:pt>
                <c:pt idx="7">
                  <c:v>5.318986665546168E-3</c:v>
                </c:pt>
                <c:pt idx="8">
                  <c:v>-1.6525657021181535E-3</c:v>
                </c:pt>
                <c:pt idx="9">
                  <c:v>-5.8764017144409611E-3</c:v>
                </c:pt>
                <c:pt idx="10">
                  <c:v>6.226866291434948E-4</c:v>
                </c:pt>
                <c:pt idx="11">
                  <c:v>6.4054609797301746E-3</c:v>
                </c:pt>
                <c:pt idx="12">
                  <c:v>4.1927163458647498E-4</c:v>
                </c:pt>
                <c:pt idx="13">
                  <c:v>1.1826552158721486E-2</c:v>
                </c:pt>
                <c:pt idx="14">
                  <c:v>1.3283237632183129E-3</c:v>
                </c:pt>
                <c:pt idx="15">
                  <c:v>3.6239108053562948E-3</c:v>
                </c:pt>
                <c:pt idx="16">
                  <c:v>1.3317143551197293E-3</c:v>
                </c:pt>
                <c:pt idx="17">
                  <c:v>-9.0161550510305007E-3</c:v>
                </c:pt>
                <c:pt idx="18">
                  <c:v>-4.3056827249068489E-3</c:v>
                </c:pt>
                <c:pt idx="19">
                  <c:v>-1.9091109815853519E-4</c:v>
                </c:pt>
                <c:pt idx="20">
                  <c:v>-4.7079310768158685E-4</c:v>
                </c:pt>
                <c:pt idx="21">
                  <c:v>4.0006775356518903E-3</c:v>
                </c:pt>
                <c:pt idx="22">
                  <c:v>1.2057216790981254E-2</c:v>
                </c:pt>
                <c:pt idx="23">
                  <c:v>-4.2620539173444912E-3</c:v>
                </c:pt>
                <c:pt idx="24">
                  <c:v>-5.1006709217208219E-3</c:v>
                </c:pt>
                <c:pt idx="25">
                  <c:v>-3.7871801030681346E-4</c:v>
                </c:pt>
                <c:pt idx="26">
                  <c:v>-1.7026187987374132E-2</c:v>
                </c:pt>
                <c:pt idx="27">
                  <c:v>-1.4451523904899065E-2</c:v>
                </c:pt>
                <c:pt idx="28">
                  <c:v>3.8530269054356733E-3</c:v>
                </c:pt>
                <c:pt idx="29">
                  <c:v>-2.0605742501941969E-3</c:v>
                </c:pt>
                <c:pt idx="30">
                  <c:v>-1.0123810125036032E-2</c:v>
                </c:pt>
                <c:pt idx="31">
                  <c:v>1.7573209022909975E-3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47-F548-BF6C-1E881F71E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2175"/>
        <c:axId val="757420799"/>
      </c:scatterChart>
      <c:valAx>
        <c:axId val="758402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7420799"/>
        <c:crosses val="autoZero"/>
        <c:crossBetween val="midCat"/>
      </c:valAx>
      <c:valAx>
        <c:axId val="757420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4021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69248343254785E-2"/>
          <c:y val="0.24682643055733422"/>
          <c:w val="0.89908553872033992"/>
          <c:h val="0.70468980629747513"/>
        </c:manualLayout>
      </c:layout>
      <c:scatterChart>
        <c:scatterStyle val="lineMarker"/>
        <c:varyColors val="0"/>
        <c:ser>
          <c:idx val="1"/>
          <c:order val="0"/>
          <c:tx>
            <c:strRef>
              <c:f>Before!$D$5</c:f>
              <c:strCache>
                <c:ptCount val="1"/>
                <c:pt idx="0">
                  <c:v>E[r-rf]</c:v>
                </c:pt>
              </c:strCache>
            </c:strRef>
          </c:tx>
          <c:spPr>
            <a:ln w="28575">
              <a:noFill/>
            </a:ln>
          </c:spPr>
          <c:xVal>
            <c:numRef>
              <c:f>Before!$B$6:$B$20</c:f>
              <c:numCache>
                <c:formatCode>General</c:formatCode>
                <c:ptCount val="15"/>
                <c:pt idx="0">
                  <c:v>1.3136633992385978</c:v>
                </c:pt>
                <c:pt idx="1">
                  <c:v>0.61535918487815644</c:v>
                </c:pt>
                <c:pt idx="2">
                  <c:v>0.50621861426854342</c:v>
                </c:pt>
                <c:pt idx="3">
                  <c:v>-3.7351720225375626E-2</c:v>
                </c:pt>
                <c:pt idx="4">
                  <c:v>0.28273421487837702</c:v>
                </c:pt>
                <c:pt idx="5">
                  <c:v>1.1042748288627431</c:v>
                </c:pt>
                <c:pt idx="6">
                  <c:v>1.1438839510881724</c:v>
                </c:pt>
                <c:pt idx="7">
                  <c:v>-5.0735170076814745E-2</c:v>
                </c:pt>
                <c:pt idx="8">
                  <c:v>0.18402719932312647</c:v>
                </c:pt>
                <c:pt idx="9">
                  <c:v>1.7325832951308227</c:v>
                </c:pt>
                <c:pt idx="10">
                  <c:v>0.70247701649143024</c:v>
                </c:pt>
                <c:pt idx="11">
                  <c:v>0.39453394022189914</c:v>
                </c:pt>
                <c:pt idx="12">
                  <c:v>1.1548584150900958</c:v>
                </c:pt>
                <c:pt idx="13">
                  <c:v>1.4778705572498942</c:v>
                </c:pt>
                <c:pt idx="14">
                  <c:v>0.57504815598758852</c:v>
                </c:pt>
              </c:numCache>
            </c:numRef>
          </c:xVal>
          <c:yVal>
            <c:numRef>
              <c:f>Before!$D$6:$D$20</c:f>
              <c:numCache>
                <c:formatCode>General</c:formatCode>
                <c:ptCount val="15"/>
                <c:pt idx="0">
                  <c:v>0.20224326000000001</c:v>
                </c:pt>
                <c:pt idx="1">
                  <c:v>1.0341879999999999E-2</c:v>
                </c:pt>
                <c:pt idx="2">
                  <c:v>-8.7953000000000007E-3</c:v>
                </c:pt>
                <c:pt idx="3">
                  <c:v>7.8487499999999998E-3</c:v>
                </c:pt>
                <c:pt idx="4">
                  <c:v>1.451061E-2</c:v>
                </c:pt>
                <c:pt idx="5">
                  <c:v>7.6641999999999997E-4</c:v>
                </c:pt>
                <c:pt idx="6">
                  <c:v>2.386243E-2</c:v>
                </c:pt>
                <c:pt idx="7">
                  <c:v>4.6450600000000003E-3</c:v>
                </c:pt>
                <c:pt idx="8">
                  <c:v>7.9128800000000006E-3</c:v>
                </c:pt>
                <c:pt idx="9">
                  <c:v>6.407844E-2</c:v>
                </c:pt>
                <c:pt idx="10">
                  <c:v>-1.8157599999999999E-2</c:v>
                </c:pt>
                <c:pt idx="11">
                  <c:v>4.8680599999999996E-3</c:v>
                </c:pt>
                <c:pt idx="12">
                  <c:v>2.0200610000000001E-2</c:v>
                </c:pt>
                <c:pt idx="13">
                  <c:v>-4.7121000000000003E-3</c:v>
                </c:pt>
                <c:pt idx="14">
                  <c:v>3.3658359999999998E-2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80-F648-8FB2-E525C6C1F927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Before!$B$6:$B$20</c:f>
              <c:numCache>
                <c:formatCode>General</c:formatCode>
                <c:ptCount val="15"/>
                <c:pt idx="0">
                  <c:v>1.3136633992385978</c:v>
                </c:pt>
                <c:pt idx="1">
                  <c:v>0.61535918487815644</c:v>
                </c:pt>
                <c:pt idx="2">
                  <c:v>0.50621861426854342</c:v>
                </c:pt>
                <c:pt idx="3">
                  <c:v>-3.7351720225375626E-2</c:v>
                </c:pt>
                <c:pt idx="4">
                  <c:v>0.28273421487837702</c:v>
                </c:pt>
                <c:pt idx="5">
                  <c:v>1.1042748288627431</c:v>
                </c:pt>
                <c:pt idx="6">
                  <c:v>1.1438839510881724</c:v>
                </c:pt>
                <c:pt idx="7">
                  <c:v>-5.0735170076814745E-2</c:v>
                </c:pt>
                <c:pt idx="8">
                  <c:v>0.18402719932312647</c:v>
                </c:pt>
                <c:pt idx="9">
                  <c:v>1.7325832951308227</c:v>
                </c:pt>
                <c:pt idx="10">
                  <c:v>0.70247701649143024</c:v>
                </c:pt>
                <c:pt idx="11">
                  <c:v>0.39453394022189914</c:v>
                </c:pt>
                <c:pt idx="12">
                  <c:v>1.1548584150900958</c:v>
                </c:pt>
                <c:pt idx="13">
                  <c:v>1.4778705572498942</c:v>
                </c:pt>
                <c:pt idx="14">
                  <c:v>0.57504815598758852</c:v>
                </c:pt>
              </c:numCache>
            </c:numRef>
          </c:xVal>
          <c:yVal>
            <c:numRef>
              <c:f>Before!$G$6:$G$20</c:f>
              <c:numCache>
                <c:formatCode>General</c:formatCode>
                <c:ptCount val="15"/>
                <c:pt idx="0">
                  <c:v>1.3015172674492375E-2</c:v>
                </c:pt>
                <c:pt idx="1">
                  <c:v>6.09669573854773E-3</c:v>
                </c:pt>
                <c:pt idx="2">
                  <c:v>5.0153811696101646E-3</c:v>
                </c:pt>
                <c:pt idx="3">
                  <c:v>-3.70063662201718E-4</c:v>
                </c:pt>
                <c:pt idx="4">
                  <c:v>2.8012005432761153E-3</c:v>
                </c:pt>
                <c:pt idx="5">
                  <c:v>1.0940647037950781E-2</c:v>
                </c:pt>
                <c:pt idx="6">
                  <c:v>1.1333076000764112E-2</c:v>
                </c:pt>
                <c:pt idx="7">
                  <c:v>-5.0266072694284515E-4</c:v>
                </c:pt>
                <c:pt idx="8">
                  <c:v>1.8232568383818484E-3</c:v>
                </c:pt>
                <c:pt idx="9">
                  <c:v>1.7165638299840431E-2</c:v>
                </c:pt>
                <c:pt idx="10">
                  <c:v>6.9598191399695046E-3</c:v>
                </c:pt>
                <c:pt idx="11">
                  <c:v>3.9088607941060744E-3</c:v>
                </c:pt>
                <c:pt idx="12">
                  <c:v>1.1441805941841727E-2</c:v>
                </c:pt>
                <c:pt idx="13">
                  <c:v>1.4642061660775616E-2</c:v>
                </c:pt>
                <c:pt idx="14">
                  <c:v>5.6973126073732727E-3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80-F648-8FB2-E525C6C1F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67343"/>
        <c:axId val="436915727"/>
      </c:scatterChart>
      <c:valAx>
        <c:axId val="15516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915727"/>
        <c:crosses val="autoZero"/>
        <c:crossBetween val="midCat"/>
      </c:valAx>
      <c:valAx>
        <c:axId val="43691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16734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34676915557685E-2"/>
          <c:y val="0.24241881572595325"/>
          <c:w val="0.85056811748541084"/>
          <c:h val="0.7090974211288561"/>
        </c:manualLayout>
      </c:layout>
      <c:scatterChart>
        <c:scatterStyle val="lineMarker"/>
        <c:varyColors val="0"/>
        <c:ser>
          <c:idx val="1"/>
          <c:order val="0"/>
          <c:tx>
            <c:strRef>
              <c:f>Before!$K$5</c:f>
              <c:strCache>
                <c:ptCount val="1"/>
                <c:pt idx="0">
                  <c:v>E[r-rf]</c:v>
                </c:pt>
              </c:strCache>
            </c:strRef>
          </c:tx>
          <c:spPr>
            <a:ln w="28575">
              <a:noFill/>
            </a:ln>
          </c:spPr>
          <c:xVal>
            <c:numRef>
              <c:f>Before!$I$6:$I$20</c:f>
              <c:numCache>
                <c:formatCode>General</c:formatCode>
                <c:ptCount val="15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0.50864804291094134</c:v>
                </c:pt>
                <c:pt idx="4">
                  <c:v>1.7462177507348386</c:v>
                </c:pt>
                <c:pt idx="5">
                  <c:v>0.26218283272326304</c:v>
                </c:pt>
                <c:pt idx="6">
                  <c:v>0.62443328973185075</c:v>
                </c:pt>
                <c:pt idx="7">
                  <c:v>1.2957273530349804</c:v>
                </c:pt>
                <c:pt idx="8">
                  <c:v>0.59449956637221224</c:v>
                </c:pt>
                <c:pt idx="9">
                  <c:v>1.33135695854275</c:v>
                </c:pt>
                <c:pt idx="10">
                  <c:v>1.4454925630085809</c:v>
                </c:pt>
                <c:pt idx="11">
                  <c:v>1.7610283275084417</c:v>
                </c:pt>
                <c:pt idx="12">
                  <c:v>1.0856948418348591</c:v>
                </c:pt>
                <c:pt idx="13">
                  <c:v>1.749338831624166</c:v>
                </c:pt>
                <c:pt idx="14">
                  <c:v>2.4284342125332281</c:v>
                </c:pt>
              </c:numCache>
            </c:numRef>
          </c:xVal>
          <c:yVal>
            <c:numRef>
              <c:f>Before!$K$6:$K$20</c:f>
              <c:numCache>
                <c:formatCode>General</c:formatCode>
                <c:ptCount val="15"/>
                <c:pt idx="0">
                  <c:v>5.64016E-3</c:v>
                </c:pt>
                <c:pt idx="1">
                  <c:v>1.6101310000000001E-2</c:v>
                </c:pt>
                <c:pt idx="2">
                  <c:v>4.2487899999999997E-3</c:v>
                </c:pt>
                <c:pt idx="3">
                  <c:v>-3.7927999999999998E-3</c:v>
                </c:pt>
                <c:pt idx="4">
                  <c:v>3.4333870000000002E-2</c:v>
                </c:pt>
                <c:pt idx="5">
                  <c:v>2.4445149999999999E-2</c:v>
                </c:pt>
                <c:pt idx="6">
                  <c:v>2.4135650000000002E-2</c:v>
                </c:pt>
                <c:pt idx="7">
                  <c:v>-4.0277999999999998E-3</c:v>
                </c:pt>
                <c:pt idx="8">
                  <c:v>1.462481E-2</c:v>
                </c:pt>
                <c:pt idx="9">
                  <c:v>-1.219E-3</c:v>
                </c:pt>
                <c:pt idx="10">
                  <c:v>1.9851029999999999E-2</c:v>
                </c:pt>
                <c:pt idx="11">
                  <c:v>-2.0126100000000001E-2</c:v>
                </c:pt>
                <c:pt idx="12">
                  <c:v>1.2765599999999999E-3</c:v>
                </c:pt>
                <c:pt idx="13">
                  <c:v>1.5061E-4</c:v>
                </c:pt>
                <c:pt idx="14">
                  <c:v>-1.4551E-3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D0-1945-802B-9E938DC5E1BA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Before!$I$6:$I$20</c:f>
              <c:numCache>
                <c:formatCode>General</c:formatCode>
                <c:ptCount val="15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0.50864804291094134</c:v>
                </c:pt>
                <c:pt idx="4">
                  <c:v>1.7462177507348386</c:v>
                </c:pt>
                <c:pt idx="5">
                  <c:v>0.26218283272326304</c:v>
                </c:pt>
                <c:pt idx="6">
                  <c:v>0.62443328973185075</c:v>
                </c:pt>
                <c:pt idx="7">
                  <c:v>1.2957273530349804</c:v>
                </c:pt>
                <c:pt idx="8">
                  <c:v>0.59449956637221224</c:v>
                </c:pt>
                <c:pt idx="9">
                  <c:v>1.33135695854275</c:v>
                </c:pt>
                <c:pt idx="10">
                  <c:v>1.4454925630085809</c:v>
                </c:pt>
                <c:pt idx="11">
                  <c:v>1.7610283275084417</c:v>
                </c:pt>
                <c:pt idx="12">
                  <c:v>1.0856948418348591</c:v>
                </c:pt>
                <c:pt idx="13">
                  <c:v>1.749338831624166</c:v>
                </c:pt>
                <c:pt idx="14">
                  <c:v>2.4284342125332281</c:v>
                </c:pt>
              </c:numCache>
            </c:numRef>
          </c:xVal>
          <c:yVal>
            <c:numRef>
              <c:f>Before!$M$6:$M$20</c:f>
              <c:numCache>
                <c:formatCode>General</c:formatCode>
                <c:ptCount val="15"/>
                <c:pt idx="0">
                  <c:v>2.4953440214504469E-3</c:v>
                </c:pt>
                <c:pt idx="1">
                  <c:v>5.8356788757765021E-3</c:v>
                </c:pt>
                <c:pt idx="2">
                  <c:v>8.2625379507576344E-3</c:v>
                </c:pt>
                <c:pt idx="3">
                  <c:v>5.0394508310618678E-3</c:v>
                </c:pt>
                <c:pt idx="4">
                  <c:v>1.7300722214115442E-2</c:v>
                </c:pt>
                <c:pt idx="5">
                  <c:v>2.5975869025190372E-3</c:v>
                </c:pt>
                <c:pt idx="6">
                  <c:v>6.1865977953498999E-3</c:v>
                </c:pt>
                <c:pt idx="7">
                  <c:v>1.2837470579288189E-2</c:v>
                </c:pt>
                <c:pt idx="8">
                  <c:v>5.8900282338153476E-3</c:v>
                </c:pt>
                <c:pt idx="9">
                  <c:v>1.3190472321040637E-2</c:v>
                </c:pt>
                <c:pt idx="10">
                  <c:v>1.4321275387710034E-2</c:v>
                </c:pt>
                <c:pt idx="11">
                  <c:v>1.7447458595922987E-2</c:v>
                </c:pt>
                <c:pt idx="12">
                  <c:v>1.075656507327254E-2</c:v>
                </c:pt>
                <c:pt idx="13">
                  <c:v>1.7331644447869689E-2</c:v>
                </c:pt>
                <c:pt idx="14">
                  <c:v>2.4059809098041458E-2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D0-1945-802B-9E938DC5E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159792"/>
        <c:axId val="1777697440"/>
      </c:scatterChart>
      <c:valAx>
        <c:axId val="160515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697440"/>
        <c:crosses val="autoZero"/>
        <c:crossBetween val="midCat"/>
      </c:valAx>
      <c:valAx>
        <c:axId val="177769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51597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Before!$B$6:$B$20</c:f>
              <c:numCache>
                <c:formatCode>General</c:formatCode>
                <c:ptCount val="15"/>
                <c:pt idx="0">
                  <c:v>1.3136633992385978</c:v>
                </c:pt>
                <c:pt idx="1">
                  <c:v>0.61535918487815644</c:v>
                </c:pt>
                <c:pt idx="2">
                  <c:v>0.50621861426854342</c:v>
                </c:pt>
                <c:pt idx="3">
                  <c:v>-3.7351720225375626E-2</c:v>
                </c:pt>
                <c:pt idx="4">
                  <c:v>0.28273421487837702</c:v>
                </c:pt>
                <c:pt idx="5">
                  <c:v>1.1042748288627431</c:v>
                </c:pt>
                <c:pt idx="6">
                  <c:v>1.1438839510881724</c:v>
                </c:pt>
                <c:pt idx="7">
                  <c:v>-5.0735170076814745E-2</c:v>
                </c:pt>
                <c:pt idx="8">
                  <c:v>0.18402719932312647</c:v>
                </c:pt>
                <c:pt idx="9">
                  <c:v>1.7325832951308227</c:v>
                </c:pt>
                <c:pt idx="10">
                  <c:v>0.70247701649143024</c:v>
                </c:pt>
                <c:pt idx="11">
                  <c:v>0.39453394022189914</c:v>
                </c:pt>
                <c:pt idx="12">
                  <c:v>1.1548584150900958</c:v>
                </c:pt>
                <c:pt idx="13">
                  <c:v>1.4778705572498942</c:v>
                </c:pt>
                <c:pt idx="14">
                  <c:v>0.57504815598758852</c:v>
                </c:pt>
              </c:numCache>
            </c:numRef>
          </c:xVal>
          <c:yVal>
            <c:numRef>
              <c:f>Before!$D$6:$D$20</c:f>
              <c:numCache>
                <c:formatCode>General</c:formatCode>
                <c:ptCount val="15"/>
                <c:pt idx="0">
                  <c:v>0.20224326000000001</c:v>
                </c:pt>
                <c:pt idx="1">
                  <c:v>1.0341879999999999E-2</c:v>
                </c:pt>
                <c:pt idx="2">
                  <c:v>-8.7953000000000007E-3</c:v>
                </c:pt>
                <c:pt idx="3">
                  <c:v>7.8487499999999998E-3</c:v>
                </c:pt>
                <c:pt idx="4">
                  <c:v>1.451061E-2</c:v>
                </c:pt>
                <c:pt idx="5">
                  <c:v>7.6641999999999997E-4</c:v>
                </c:pt>
                <c:pt idx="6">
                  <c:v>2.386243E-2</c:v>
                </c:pt>
                <c:pt idx="7">
                  <c:v>4.6450600000000003E-3</c:v>
                </c:pt>
                <c:pt idx="8">
                  <c:v>7.9128800000000006E-3</c:v>
                </c:pt>
                <c:pt idx="9">
                  <c:v>6.407844E-2</c:v>
                </c:pt>
                <c:pt idx="10">
                  <c:v>-1.8157599999999999E-2</c:v>
                </c:pt>
                <c:pt idx="11">
                  <c:v>4.8680599999999996E-3</c:v>
                </c:pt>
                <c:pt idx="12">
                  <c:v>2.0200610000000001E-2</c:v>
                </c:pt>
                <c:pt idx="13">
                  <c:v>-4.7121000000000003E-3</c:v>
                </c:pt>
                <c:pt idx="14">
                  <c:v>3.3658359999999998E-2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4-F343-81DF-F0885CA1A498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Before!$B$6:$B$20</c:f>
              <c:numCache>
                <c:formatCode>General</c:formatCode>
                <c:ptCount val="15"/>
                <c:pt idx="0">
                  <c:v>1.3136633992385978</c:v>
                </c:pt>
                <c:pt idx="1">
                  <c:v>0.61535918487815644</c:v>
                </c:pt>
                <c:pt idx="2">
                  <c:v>0.50621861426854342</c:v>
                </c:pt>
                <c:pt idx="3">
                  <c:v>-3.7351720225375626E-2</c:v>
                </c:pt>
                <c:pt idx="4">
                  <c:v>0.28273421487837702</c:v>
                </c:pt>
                <c:pt idx="5">
                  <c:v>1.1042748288627431</c:v>
                </c:pt>
                <c:pt idx="6">
                  <c:v>1.1438839510881724</c:v>
                </c:pt>
                <c:pt idx="7">
                  <c:v>-5.0735170076814745E-2</c:v>
                </c:pt>
                <c:pt idx="8">
                  <c:v>0.18402719932312647</c:v>
                </c:pt>
                <c:pt idx="9">
                  <c:v>1.7325832951308227</c:v>
                </c:pt>
                <c:pt idx="10">
                  <c:v>0.70247701649143024</c:v>
                </c:pt>
                <c:pt idx="11">
                  <c:v>0.39453394022189914</c:v>
                </c:pt>
                <c:pt idx="12">
                  <c:v>1.1548584150900958</c:v>
                </c:pt>
                <c:pt idx="13">
                  <c:v>1.4778705572498942</c:v>
                </c:pt>
                <c:pt idx="14">
                  <c:v>0.57504815598758852</c:v>
                </c:pt>
              </c:numCache>
            </c:numRef>
          </c:xVal>
          <c:yVal>
            <c:numRef>
              <c:f>Before1!$B$25:$B$39</c:f>
              <c:numCache>
                <c:formatCode>General</c:formatCode>
                <c:ptCount val="15"/>
                <c:pt idx="0">
                  <c:v>4.6652817933491381E-2</c:v>
                </c:pt>
                <c:pt idx="1">
                  <c:v>1.9345450526720199E-2</c:v>
                </c:pt>
                <c:pt idx="2">
                  <c:v>1.5077480207579317E-2</c:v>
                </c:pt>
                <c:pt idx="3">
                  <c:v>-6.17897869699955E-3</c:v>
                </c:pt>
                <c:pt idx="4">
                  <c:v>6.3380648090653156E-3</c:v>
                </c:pt>
                <c:pt idx="5">
                  <c:v>3.8464623584315273E-2</c:v>
                </c:pt>
                <c:pt idx="6">
                  <c:v>4.0013548581510273E-2</c:v>
                </c:pt>
                <c:pt idx="7">
                  <c:v>-6.7023419744187858E-3</c:v>
                </c:pt>
                <c:pt idx="8">
                  <c:v>2.4781013662529623E-3</c:v>
                </c:pt>
                <c:pt idx="9">
                  <c:v>6.3034789108636802E-2</c:v>
                </c:pt>
                <c:pt idx="10">
                  <c:v>2.2752215925843158E-2</c:v>
                </c:pt>
                <c:pt idx="11">
                  <c:v>1.0710022063723715E-2</c:v>
                </c:pt>
                <c:pt idx="12">
                  <c:v>4.0442707842517141E-2</c:v>
                </c:pt>
                <c:pt idx="13">
                  <c:v>5.307418143441632E-2</c:v>
                </c:pt>
                <c:pt idx="14">
                  <c:v>1.7769077287346457E-2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E4-F343-81DF-F0885CA1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948287"/>
        <c:axId val="1958074975"/>
      </c:scatterChart>
      <c:valAx>
        <c:axId val="736948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074975"/>
        <c:crosses val="autoZero"/>
        <c:crossBetween val="midCat"/>
      </c:valAx>
      <c:valAx>
        <c:axId val="1958074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9482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Before!$I$6:$I$20</c:f>
              <c:numCache>
                <c:formatCode>General</c:formatCode>
                <c:ptCount val="15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0.50864804291094134</c:v>
                </c:pt>
                <c:pt idx="4">
                  <c:v>1.7462177507348386</c:v>
                </c:pt>
                <c:pt idx="5">
                  <c:v>0.26218283272326304</c:v>
                </c:pt>
                <c:pt idx="6">
                  <c:v>0.62443328973185075</c:v>
                </c:pt>
                <c:pt idx="7">
                  <c:v>1.2957273530349804</c:v>
                </c:pt>
                <c:pt idx="8">
                  <c:v>0.59449956637221224</c:v>
                </c:pt>
                <c:pt idx="9">
                  <c:v>1.33135695854275</c:v>
                </c:pt>
                <c:pt idx="10">
                  <c:v>1.4454925630085809</c:v>
                </c:pt>
                <c:pt idx="11">
                  <c:v>1.7610283275084417</c:v>
                </c:pt>
                <c:pt idx="12">
                  <c:v>1.0856948418348591</c:v>
                </c:pt>
                <c:pt idx="13">
                  <c:v>1.749338831624166</c:v>
                </c:pt>
                <c:pt idx="14">
                  <c:v>2.4284342125332281</c:v>
                </c:pt>
              </c:numCache>
            </c:numRef>
          </c:xVal>
          <c:yVal>
            <c:numRef>
              <c:f>Before!$K$6:$K$20</c:f>
              <c:numCache>
                <c:formatCode>General</c:formatCode>
                <c:ptCount val="15"/>
                <c:pt idx="0">
                  <c:v>5.64016E-3</c:v>
                </c:pt>
                <c:pt idx="1">
                  <c:v>1.6101310000000001E-2</c:v>
                </c:pt>
                <c:pt idx="2">
                  <c:v>4.2487899999999997E-3</c:v>
                </c:pt>
                <c:pt idx="3">
                  <c:v>-3.7927999999999998E-3</c:v>
                </c:pt>
                <c:pt idx="4">
                  <c:v>3.4333870000000002E-2</c:v>
                </c:pt>
                <c:pt idx="5">
                  <c:v>2.4445149999999999E-2</c:v>
                </c:pt>
                <c:pt idx="6">
                  <c:v>2.4135650000000002E-2</c:v>
                </c:pt>
                <c:pt idx="7">
                  <c:v>-4.0277999999999998E-3</c:v>
                </c:pt>
                <c:pt idx="8">
                  <c:v>1.462481E-2</c:v>
                </c:pt>
                <c:pt idx="9">
                  <c:v>-1.219E-3</c:v>
                </c:pt>
                <c:pt idx="10">
                  <c:v>1.9851029999999999E-2</c:v>
                </c:pt>
                <c:pt idx="11">
                  <c:v>-2.0126100000000001E-2</c:v>
                </c:pt>
                <c:pt idx="12">
                  <c:v>1.2765599999999999E-3</c:v>
                </c:pt>
                <c:pt idx="13">
                  <c:v>1.5061E-4</c:v>
                </c:pt>
                <c:pt idx="14">
                  <c:v>-1.4551E-3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6D49-9016-5C55C6BE9459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Before!$I$6:$I$20</c:f>
              <c:numCache>
                <c:formatCode>General</c:formatCode>
                <c:ptCount val="15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0.50864804291094134</c:v>
                </c:pt>
                <c:pt idx="4">
                  <c:v>1.7462177507348386</c:v>
                </c:pt>
                <c:pt idx="5">
                  <c:v>0.26218283272326304</c:v>
                </c:pt>
                <c:pt idx="6">
                  <c:v>0.62443328973185075</c:v>
                </c:pt>
                <c:pt idx="7">
                  <c:v>1.2957273530349804</c:v>
                </c:pt>
                <c:pt idx="8">
                  <c:v>0.59449956637221224</c:v>
                </c:pt>
                <c:pt idx="9">
                  <c:v>1.33135695854275</c:v>
                </c:pt>
                <c:pt idx="10">
                  <c:v>1.4454925630085809</c:v>
                </c:pt>
                <c:pt idx="11">
                  <c:v>1.7610283275084417</c:v>
                </c:pt>
                <c:pt idx="12">
                  <c:v>1.0856948418348591</c:v>
                </c:pt>
                <c:pt idx="13">
                  <c:v>1.749338831624166</c:v>
                </c:pt>
                <c:pt idx="14">
                  <c:v>2.4284342125332281</c:v>
                </c:pt>
              </c:numCache>
            </c:numRef>
          </c:xVal>
          <c:yVal>
            <c:numRef>
              <c:f>Before2!$B$25:$B$39</c:f>
              <c:numCache>
                <c:formatCode>General</c:formatCode>
                <c:ptCount val="15"/>
                <c:pt idx="0">
                  <c:v>1.3209155630911086E-2</c:v>
                </c:pt>
                <c:pt idx="1">
                  <c:v>1.0985747431724426E-2</c:v>
                </c:pt>
                <c:pt idx="2">
                  <c:v>9.3703709497542451E-3</c:v>
                </c:pt>
                <c:pt idx="3">
                  <c:v>1.1515736202385583E-2</c:v>
                </c:pt>
                <c:pt idx="4">
                  <c:v>3.3543354702920934E-3</c:v>
                </c:pt>
                <c:pt idx="5">
                  <c:v>1.3141100280178222E-2</c:v>
                </c:pt>
                <c:pt idx="6">
                  <c:v>1.0752167255767296E-2</c:v>
                </c:pt>
                <c:pt idx="7">
                  <c:v>6.3251844158869093E-3</c:v>
                </c:pt>
                <c:pt idx="8">
                  <c:v>1.0949571175883608E-2</c:v>
                </c:pt>
                <c:pt idx="9">
                  <c:v>6.0902178627812876E-3</c:v>
                </c:pt>
                <c:pt idx="10">
                  <c:v>5.3375278123086595E-3</c:v>
                </c:pt>
                <c:pt idx="11">
                  <c:v>3.2566641622771664E-3</c:v>
                </c:pt>
                <c:pt idx="12">
                  <c:v>7.7102857801455964E-3</c:v>
                </c:pt>
                <c:pt idx="13">
                  <c:v>3.3337528787063075E-3</c:v>
                </c:pt>
                <c:pt idx="14">
                  <c:v>-1.144677309002513E-3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74-6D49-9016-5C55C6BE9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888175"/>
        <c:axId val="412870656"/>
      </c:scatterChart>
      <c:valAx>
        <c:axId val="758888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870656"/>
        <c:crosses val="autoZero"/>
        <c:crossBetween val="midCat"/>
      </c:valAx>
      <c:valAx>
        <c:axId val="412870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8881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933436273467461E-2"/>
          <c:y val="0.17183997117572947"/>
          <c:w val="0.92361378802615057"/>
          <c:h val="0.7741531807404699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After!$H$7:$H$21</c:f>
              <c:numCache>
                <c:formatCode>0.00%</c:formatCode>
                <c:ptCount val="15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0.9739724517045617</c:v>
                </c:pt>
                <c:pt idx="4">
                  <c:v>1.1348197232094737</c:v>
                </c:pt>
                <c:pt idx="5">
                  <c:v>0.82854080798281016</c:v>
                </c:pt>
                <c:pt idx="6">
                  <c:v>0.73424087341574262</c:v>
                </c:pt>
                <c:pt idx="7">
                  <c:v>-0.69223956006531162</c:v>
                </c:pt>
                <c:pt idx="8">
                  <c:v>1.6929126556447276</c:v>
                </c:pt>
                <c:pt idx="9">
                  <c:v>1.4782061130690014</c:v>
                </c:pt>
                <c:pt idx="10">
                  <c:v>0.20393789061405698</c:v>
                </c:pt>
                <c:pt idx="11">
                  <c:v>3.1758223888666803</c:v>
                </c:pt>
                <c:pt idx="12">
                  <c:v>1.185411655310433</c:v>
                </c:pt>
                <c:pt idx="13">
                  <c:v>2.8333948001919382</c:v>
                </c:pt>
                <c:pt idx="14">
                  <c:v>2.2578134635041831</c:v>
                </c:pt>
              </c:numCache>
            </c:numRef>
          </c:xVal>
          <c:yVal>
            <c:numRef>
              <c:f>After!$I$7:$I$21</c:f>
              <c:numCache>
                <c:formatCode>General</c:formatCode>
                <c:ptCount val="15"/>
                <c:pt idx="0">
                  <c:v>7.912577908657889E-3</c:v>
                </c:pt>
                <c:pt idx="1">
                  <c:v>3.4228722626934549E-2</c:v>
                </c:pt>
                <c:pt idx="2">
                  <c:v>2.4349488004603227E-3</c:v>
                </c:pt>
                <c:pt idx="3">
                  <c:v>-2.7134532805437946E-3</c:v>
                </c:pt>
                <c:pt idx="4">
                  <c:v>-6.9469548313804011E-3</c:v>
                </c:pt>
                <c:pt idx="5">
                  <c:v>7.566930584496484E-2</c:v>
                </c:pt>
                <c:pt idx="6">
                  <c:v>3.7138286848120171E-2</c:v>
                </c:pt>
                <c:pt idx="7">
                  <c:v>1.6744484101527041E-2</c:v>
                </c:pt>
                <c:pt idx="8">
                  <c:v>4.8341752418876961E-3</c:v>
                </c:pt>
                <c:pt idx="9">
                  <c:v>-2.1128579526784576E-2</c:v>
                </c:pt>
                <c:pt idx="10">
                  <c:v>-3.4487035860307727E-2</c:v>
                </c:pt>
                <c:pt idx="11">
                  <c:v>2.1687358067873282E-4</c:v>
                </c:pt>
                <c:pt idx="12">
                  <c:v>9.7879874412403842E-3</c:v>
                </c:pt>
                <c:pt idx="13">
                  <c:v>3.5834820207858553E-2</c:v>
                </c:pt>
                <c:pt idx="14">
                  <c:v>-2.8864733470754189E-2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41-8846-BFDD-9ABBB3690B07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After!$H$7:$H$21</c:f>
              <c:numCache>
                <c:formatCode>0.00%</c:formatCode>
                <c:ptCount val="15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0.9739724517045617</c:v>
                </c:pt>
                <c:pt idx="4">
                  <c:v>1.1348197232094737</c:v>
                </c:pt>
                <c:pt idx="5">
                  <c:v>0.82854080798281016</c:v>
                </c:pt>
                <c:pt idx="6">
                  <c:v>0.73424087341574262</c:v>
                </c:pt>
                <c:pt idx="7">
                  <c:v>-0.69223956006531162</c:v>
                </c:pt>
                <c:pt idx="8">
                  <c:v>1.6929126556447276</c:v>
                </c:pt>
                <c:pt idx="9">
                  <c:v>1.4782061130690014</c:v>
                </c:pt>
                <c:pt idx="10">
                  <c:v>0.20393789061405698</c:v>
                </c:pt>
                <c:pt idx="11">
                  <c:v>3.1758223888666803</c:v>
                </c:pt>
                <c:pt idx="12">
                  <c:v>1.185411655310433</c:v>
                </c:pt>
                <c:pt idx="13">
                  <c:v>2.8333948001919382</c:v>
                </c:pt>
                <c:pt idx="14">
                  <c:v>2.2578134635041831</c:v>
                </c:pt>
              </c:numCache>
            </c:numRef>
          </c:xVal>
          <c:yVal>
            <c:numRef>
              <c:f>After!$K$7:$K$21</c:f>
              <c:numCache>
                <c:formatCode>General</c:formatCode>
                <c:ptCount val="15"/>
                <c:pt idx="0">
                  <c:v>7.4922188241051029E-3</c:v>
                </c:pt>
                <c:pt idx="1">
                  <c:v>1.3652001736973823E-2</c:v>
                </c:pt>
                <c:pt idx="2">
                  <c:v>1.0357076491081254E-2</c:v>
                </c:pt>
                <c:pt idx="3">
                  <c:v>1.0768640473525744E-2</c:v>
                </c:pt>
                <c:pt idx="4">
                  <c:v>1.2547034138513494E-2</c:v>
                </c:pt>
                <c:pt idx="5">
                  <c:v>9.1606883369200563E-3</c:v>
                </c:pt>
                <c:pt idx="6">
                  <c:v>8.1180694309617371E-3</c:v>
                </c:pt>
                <c:pt idx="7">
                  <c:v>-7.653685615900933E-3</c:v>
                </c:pt>
                <c:pt idx="8">
                  <c:v>1.8717539402489838E-2</c:v>
                </c:pt>
                <c:pt idx="9">
                  <c:v>1.6343655459196256E-2</c:v>
                </c:pt>
                <c:pt idx="10">
                  <c:v>2.2548212930545604E-3</c:v>
                </c:pt>
                <c:pt idx="11">
                  <c:v>3.5113200022881895E-2</c:v>
                </c:pt>
                <c:pt idx="12">
                  <c:v>1.3106399371793741E-2</c:v>
                </c:pt>
                <c:pt idx="13">
                  <c:v>3.132717960289861E-2</c:v>
                </c:pt>
                <c:pt idx="14">
                  <c:v>2.4963315340398976E-2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41-8846-BFDD-9ABBB3690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499232"/>
        <c:axId val="1755994240"/>
      </c:scatterChart>
      <c:valAx>
        <c:axId val="175549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5994240"/>
        <c:crosses val="autoZero"/>
        <c:crossBetween val="midCat"/>
      </c:valAx>
      <c:valAx>
        <c:axId val="175599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549923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957791579537334E-2"/>
          <c:y val="0.23946376233343183"/>
          <c:w val="0.91234578962558033"/>
          <c:h val="0.70699219299466065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After!$B$7:$B$21</c:f>
              <c:numCache>
                <c:formatCode>0.00%</c:formatCode>
                <c:ptCount val="15"/>
                <c:pt idx="0">
                  <c:v>2.1104965149916461</c:v>
                </c:pt>
                <c:pt idx="1">
                  <c:v>-0.66156140894070825</c:v>
                </c:pt>
                <c:pt idx="2">
                  <c:v>0.19359300012667541</c:v>
                </c:pt>
                <c:pt idx="3">
                  <c:v>5.9437960663806411E-2</c:v>
                </c:pt>
                <c:pt idx="4">
                  <c:v>0.85559478623207585</c:v>
                </c:pt>
                <c:pt idx="5">
                  <c:v>1.1311469517215853</c:v>
                </c:pt>
                <c:pt idx="6">
                  <c:v>0.37927160484509259</c:v>
                </c:pt>
                <c:pt idx="7">
                  <c:v>0.14583982104676513</c:v>
                </c:pt>
                <c:pt idx="8">
                  <c:v>0.73469181853782084</c:v>
                </c:pt>
                <c:pt idx="9">
                  <c:v>1.5897412840394083</c:v>
                </c:pt>
                <c:pt idx="10">
                  <c:v>0.96172656153751268</c:v>
                </c:pt>
                <c:pt idx="11">
                  <c:v>0.42938117984796564</c:v>
                </c:pt>
                <c:pt idx="12">
                  <c:v>0.39890898185881218</c:v>
                </c:pt>
                <c:pt idx="13">
                  <c:v>1.4840086981409812</c:v>
                </c:pt>
                <c:pt idx="14">
                  <c:v>1.016661471988296</c:v>
                </c:pt>
              </c:numCache>
            </c:numRef>
          </c:xVal>
          <c:yVal>
            <c:numRef>
              <c:f>After!$C$7:$C$21</c:f>
              <c:numCache>
                <c:formatCode>General</c:formatCode>
                <c:ptCount val="15"/>
                <c:pt idx="0">
                  <c:v>-8.7482644364109491E-2</c:v>
                </c:pt>
                <c:pt idx="1">
                  <c:v>9.2456250655450038E-3</c:v>
                </c:pt>
                <c:pt idx="2">
                  <c:v>2.6911857367036704E-2</c:v>
                </c:pt>
                <c:pt idx="3">
                  <c:v>1.1835209782889392E-2</c:v>
                </c:pt>
                <c:pt idx="4">
                  <c:v>-2.7609788203069485E-2</c:v>
                </c:pt>
                <c:pt idx="5">
                  <c:v>-4.0514601090771277E-2</c:v>
                </c:pt>
                <c:pt idx="6">
                  <c:v>2.8436628978305888E-3</c:v>
                </c:pt>
                <c:pt idx="7">
                  <c:v>-1.7496301892217042E-2</c:v>
                </c:pt>
                <c:pt idx="8">
                  <c:v>2.0811046624196597E-2</c:v>
                </c:pt>
                <c:pt idx="9">
                  <c:v>-7.3711988509996829E-2</c:v>
                </c:pt>
                <c:pt idx="10">
                  <c:v>1.7244622779763732E-3</c:v>
                </c:pt>
                <c:pt idx="11">
                  <c:v>-4.2317894444893825E-3</c:v>
                </c:pt>
                <c:pt idx="12">
                  <c:v>9.2114104108240429E-3</c:v>
                </c:pt>
                <c:pt idx="13">
                  <c:v>1.310905822667136E-2</c:v>
                </c:pt>
                <c:pt idx="14">
                  <c:v>3.7009513340889701E-3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67-A54F-A71C-CF851237D651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After!$B$7:$B$21</c:f>
              <c:numCache>
                <c:formatCode>0.00%</c:formatCode>
                <c:ptCount val="15"/>
                <c:pt idx="0">
                  <c:v>2.1104965149916461</c:v>
                </c:pt>
                <c:pt idx="1">
                  <c:v>-0.66156140894070825</c:v>
                </c:pt>
                <c:pt idx="2">
                  <c:v>0.19359300012667541</c:v>
                </c:pt>
                <c:pt idx="3">
                  <c:v>5.9437960663806411E-2</c:v>
                </c:pt>
                <c:pt idx="4">
                  <c:v>0.85559478623207585</c:v>
                </c:pt>
                <c:pt idx="5">
                  <c:v>1.1311469517215853</c:v>
                </c:pt>
                <c:pt idx="6">
                  <c:v>0.37927160484509259</c:v>
                </c:pt>
                <c:pt idx="7">
                  <c:v>0.14583982104676513</c:v>
                </c:pt>
                <c:pt idx="8">
                  <c:v>0.73469181853782084</c:v>
                </c:pt>
                <c:pt idx="9">
                  <c:v>1.5897412840394083</c:v>
                </c:pt>
                <c:pt idx="10">
                  <c:v>0.96172656153751268</c:v>
                </c:pt>
                <c:pt idx="11">
                  <c:v>0.42938117984796564</c:v>
                </c:pt>
                <c:pt idx="12">
                  <c:v>0.39890898185881218</c:v>
                </c:pt>
                <c:pt idx="13">
                  <c:v>1.4840086981409812</c:v>
                </c:pt>
                <c:pt idx="14">
                  <c:v>1.016661471988296</c:v>
                </c:pt>
              </c:numCache>
            </c:numRef>
          </c:xVal>
          <c:yVal>
            <c:numRef>
              <c:f>After!$E$7:$E$21</c:f>
              <c:numCache>
                <c:formatCode>General</c:formatCode>
                <c:ptCount val="15"/>
                <c:pt idx="0">
                  <c:v>2.3334518497724395E-2</c:v>
                </c:pt>
                <c:pt idx="1">
                  <c:v>-7.314495344887444E-3</c:v>
                </c:pt>
                <c:pt idx="2">
                  <c:v>2.1404439241652809E-3</c:v>
                </c:pt>
                <c:pt idx="3">
                  <c:v>6.5717056755343448E-4</c:v>
                </c:pt>
                <c:pt idx="4">
                  <c:v>9.4598082603173355E-3</c:v>
                </c:pt>
                <c:pt idx="5">
                  <c:v>1.2506426464625728E-2</c:v>
                </c:pt>
                <c:pt idx="6">
                  <c:v>4.1933830338281609E-3</c:v>
                </c:pt>
                <c:pt idx="7">
                  <c:v>1.6124651131840539E-3</c:v>
                </c:pt>
                <c:pt idx="8">
                  <c:v>8.1230552659147196E-3</c:v>
                </c:pt>
                <c:pt idx="9">
                  <c:v>1.7576834235691945E-2</c:v>
                </c:pt>
                <c:pt idx="10">
                  <c:v>1.0633244869413487E-2</c:v>
                </c:pt>
                <c:pt idx="11">
                  <c:v>4.7474151284143378E-3</c:v>
                </c:pt>
                <c:pt idx="12">
                  <c:v>4.4105019600706149E-3</c:v>
                </c:pt>
                <c:pt idx="13">
                  <c:v>1.64078112290518E-2</c:v>
                </c:pt>
                <c:pt idx="14">
                  <c:v>1.1240627859614593E-2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67-A54F-A71C-CF851237D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18815"/>
        <c:axId val="415223104"/>
      </c:scatterChart>
      <c:valAx>
        <c:axId val="15461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223104"/>
        <c:crosses val="autoZero"/>
        <c:crossBetween val="midCat"/>
      </c:valAx>
      <c:valAx>
        <c:axId val="415223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61881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After!$B$7:$B$21</c:f>
              <c:numCache>
                <c:formatCode>0.00%</c:formatCode>
                <c:ptCount val="15"/>
                <c:pt idx="0">
                  <c:v>2.1104965149916461</c:v>
                </c:pt>
                <c:pt idx="1">
                  <c:v>-0.66156140894070825</c:v>
                </c:pt>
                <c:pt idx="2">
                  <c:v>0.19359300012667541</c:v>
                </c:pt>
                <c:pt idx="3">
                  <c:v>5.9437960663806411E-2</c:v>
                </c:pt>
                <c:pt idx="4">
                  <c:v>0.85559478623207585</c:v>
                </c:pt>
                <c:pt idx="5">
                  <c:v>1.1311469517215853</c:v>
                </c:pt>
                <c:pt idx="6">
                  <c:v>0.37927160484509259</c:v>
                </c:pt>
                <c:pt idx="7">
                  <c:v>0.14583982104676513</c:v>
                </c:pt>
                <c:pt idx="8">
                  <c:v>0.73469181853782084</c:v>
                </c:pt>
                <c:pt idx="9">
                  <c:v>1.5897412840394083</c:v>
                </c:pt>
                <c:pt idx="10">
                  <c:v>0.96172656153751268</c:v>
                </c:pt>
                <c:pt idx="11">
                  <c:v>0.42938117984796564</c:v>
                </c:pt>
                <c:pt idx="12">
                  <c:v>0.39890898185881218</c:v>
                </c:pt>
                <c:pt idx="13">
                  <c:v>1.4840086981409812</c:v>
                </c:pt>
                <c:pt idx="14">
                  <c:v>1.016661471988296</c:v>
                </c:pt>
              </c:numCache>
            </c:numRef>
          </c:xVal>
          <c:yVal>
            <c:numRef>
              <c:f>After!$C$7:$C$21</c:f>
              <c:numCache>
                <c:formatCode>General</c:formatCode>
                <c:ptCount val="15"/>
                <c:pt idx="0">
                  <c:v>-8.7482644364109491E-2</c:v>
                </c:pt>
                <c:pt idx="1">
                  <c:v>9.2456250655450038E-3</c:v>
                </c:pt>
                <c:pt idx="2">
                  <c:v>2.6911857367036704E-2</c:v>
                </c:pt>
                <c:pt idx="3">
                  <c:v>1.1835209782889392E-2</c:v>
                </c:pt>
                <c:pt idx="4">
                  <c:v>-2.7609788203069485E-2</c:v>
                </c:pt>
                <c:pt idx="5">
                  <c:v>-4.0514601090771277E-2</c:v>
                </c:pt>
                <c:pt idx="6">
                  <c:v>2.8436628978305888E-3</c:v>
                </c:pt>
                <c:pt idx="7">
                  <c:v>-1.7496301892217042E-2</c:v>
                </c:pt>
                <c:pt idx="8">
                  <c:v>2.0811046624196597E-2</c:v>
                </c:pt>
                <c:pt idx="9">
                  <c:v>-7.3711988509996829E-2</c:v>
                </c:pt>
                <c:pt idx="10">
                  <c:v>1.7244622779763732E-3</c:v>
                </c:pt>
                <c:pt idx="11">
                  <c:v>-4.2317894444893825E-3</c:v>
                </c:pt>
                <c:pt idx="12">
                  <c:v>9.2114104108240429E-3</c:v>
                </c:pt>
                <c:pt idx="13">
                  <c:v>1.310905822667136E-2</c:v>
                </c:pt>
                <c:pt idx="14">
                  <c:v>3.7009513340889701E-3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FA-224E-A51C-A9B02FD71153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After!$B$7:$B$21</c:f>
              <c:numCache>
                <c:formatCode>0.00%</c:formatCode>
                <c:ptCount val="15"/>
                <c:pt idx="0">
                  <c:v>2.1104965149916461</c:v>
                </c:pt>
                <c:pt idx="1">
                  <c:v>-0.66156140894070825</c:v>
                </c:pt>
                <c:pt idx="2">
                  <c:v>0.19359300012667541</c:v>
                </c:pt>
                <c:pt idx="3">
                  <c:v>5.9437960663806411E-2</c:v>
                </c:pt>
                <c:pt idx="4">
                  <c:v>0.85559478623207585</c:v>
                </c:pt>
                <c:pt idx="5">
                  <c:v>1.1311469517215853</c:v>
                </c:pt>
                <c:pt idx="6">
                  <c:v>0.37927160484509259</c:v>
                </c:pt>
                <c:pt idx="7">
                  <c:v>0.14583982104676513</c:v>
                </c:pt>
                <c:pt idx="8">
                  <c:v>0.73469181853782084</c:v>
                </c:pt>
                <c:pt idx="9">
                  <c:v>1.5897412840394083</c:v>
                </c:pt>
                <c:pt idx="10">
                  <c:v>0.96172656153751268</c:v>
                </c:pt>
                <c:pt idx="11">
                  <c:v>0.42938117984796564</c:v>
                </c:pt>
                <c:pt idx="12">
                  <c:v>0.39890898185881218</c:v>
                </c:pt>
                <c:pt idx="13">
                  <c:v>1.4840086981409812</c:v>
                </c:pt>
                <c:pt idx="14">
                  <c:v>1.016661471988296</c:v>
                </c:pt>
              </c:numCache>
            </c:numRef>
          </c:xVal>
          <c:yVal>
            <c:numRef>
              <c:f>After1!$B$25:$B$39</c:f>
              <c:numCache>
                <c:formatCode>General</c:formatCode>
                <c:ptCount val="15"/>
                <c:pt idx="0">
                  <c:v>-5.4911786641196739E-2</c:v>
                </c:pt>
                <c:pt idx="1">
                  <c:v>3.4527483553735097E-2</c:v>
                </c:pt>
                <c:pt idx="2">
                  <c:v>6.9362901696998006E-3</c:v>
                </c:pt>
                <c:pt idx="3">
                  <c:v>1.1264745473227608E-2</c:v>
                </c:pt>
                <c:pt idx="4">
                  <c:v>-1.4422915965869117E-2</c:v>
                </c:pt>
                <c:pt idx="5">
                  <c:v>-2.3313489416460626E-2</c:v>
                </c:pt>
                <c:pt idx="6">
                  <c:v>9.4544894179704876E-4</c:v>
                </c:pt>
                <c:pt idx="7">
                  <c:v>8.4770261873427302E-3</c:v>
                </c:pt>
                <c:pt idx="8">
                  <c:v>-1.0522033122975295E-2</c:v>
                </c:pt>
                <c:pt idx="9">
                  <c:v>-3.8109840547483759E-2</c:v>
                </c:pt>
                <c:pt idx="10">
                  <c:v>-1.7847212567271016E-2</c:v>
                </c:pt>
                <c:pt idx="11">
                  <c:v>-6.7131518832526686E-4</c:v>
                </c:pt>
                <c:pt idx="12">
                  <c:v>3.1185732255761258E-4</c:v>
                </c:pt>
                <c:pt idx="13">
                  <c:v>-3.4698423622557692E-2</c:v>
                </c:pt>
                <c:pt idx="14">
                  <c:v>-1.9619664093814909E-2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FA-224E-A51C-A9B02FD71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898544"/>
        <c:axId val="1624755632"/>
      </c:scatterChart>
      <c:valAx>
        <c:axId val="160489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624755632"/>
        <c:crosses val="autoZero"/>
        <c:crossBetween val="midCat"/>
      </c:valAx>
      <c:valAx>
        <c:axId val="1624755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48985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After!$H$7:$H$21</c:f>
              <c:numCache>
                <c:formatCode>0.00%</c:formatCode>
                <c:ptCount val="15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0.9739724517045617</c:v>
                </c:pt>
                <c:pt idx="4">
                  <c:v>1.1348197232094737</c:v>
                </c:pt>
                <c:pt idx="5">
                  <c:v>0.82854080798281016</c:v>
                </c:pt>
                <c:pt idx="6">
                  <c:v>0.73424087341574262</c:v>
                </c:pt>
                <c:pt idx="7">
                  <c:v>-0.69223956006531162</c:v>
                </c:pt>
                <c:pt idx="8">
                  <c:v>1.6929126556447276</c:v>
                </c:pt>
                <c:pt idx="9">
                  <c:v>1.4782061130690014</c:v>
                </c:pt>
                <c:pt idx="10">
                  <c:v>0.20393789061405698</c:v>
                </c:pt>
                <c:pt idx="11">
                  <c:v>3.1758223888666803</c:v>
                </c:pt>
                <c:pt idx="12">
                  <c:v>1.185411655310433</c:v>
                </c:pt>
                <c:pt idx="13">
                  <c:v>2.8333948001919382</c:v>
                </c:pt>
                <c:pt idx="14">
                  <c:v>2.2578134635041831</c:v>
                </c:pt>
              </c:numCache>
            </c:numRef>
          </c:xVal>
          <c:yVal>
            <c:numRef>
              <c:f>After!$I$7:$I$21</c:f>
              <c:numCache>
                <c:formatCode>General</c:formatCode>
                <c:ptCount val="15"/>
                <c:pt idx="0">
                  <c:v>7.912577908657889E-3</c:v>
                </c:pt>
                <c:pt idx="1">
                  <c:v>3.4228722626934549E-2</c:v>
                </c:pt>
                <c:pt idx="2">
                  <c:v>2.4349488004603227E-3</c:v>
                </c:pt>
                <c:pt idx="3">
                  <c:v>-2.7134532805437946E-3</c:v>
                </c:pt>
                <c:pt idx="4">
                  <c:v>-6.9469548313804011E-3</c:v>
                </c:pt>
                <c:pt idx="5">
                  <c:v>7.566930584496484E-2</c:v>
                </c:pt>
                <c:pt idx="6">
                  <c:v>3.7138286848120171E-2</c:v>
                </c:pt>
                <c:pt idx="7">
                  <c:v>1.6744484101527041E-2</c:v>
                </c:pt>
                <c:pt idx="8">
                  <c:v>4.8341752418876961E-3</c:v>
                </c:pt>
                <c:pt idx="9">
                  <c:v>-2.1128579526784576E-2</c:v>
                </c:pt>
                <c:pt idx="10">
                  <c:v>-3.4487035860307727E-2</c:v>
                </c:pt>
                <c:pt idx="11">
                  <c:v>2.1687358067873282E-4</c:v>
                </c:pt>
                <c:pt idx="12">
                  <c:v>9.7879874412403842E-3</c:v>
                </c:pt>
                <c:pt idx="13">
                  <c:v>3.5834820207858553E-2</c:v>
                </c:pt>
                <c:pt idx="14">
                  <c:v>-2.8864733470754189E-2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EB-4D4F-9C83-6482E43B3DB8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After!$H$7:$H$21</c:f>
              <c:numCache>
                <c:formatCode>0.00%</c:formatCode>
                <c:ptCount val="15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0.9739724517045617</c:v>
                </c:pt>
                <c:pt idx="4">
                  <c:v>1.1348197232094737</c:v>
                </c:pt>
                <c:pt idx="5">
                  <c:v>0.82854080798281016</c:v>
                </c:pt>
                <c:pt idx="6">
                  <c:v>0.73424087341574262</c:v>
                </c:pt>
                <c:pt idx="7">
                  <c:v>-0.69223956006531162</c:v>
                </c:pt>
                <c:pt idx="8">
                  <c:v>1.6929126556447276</c:v>
                </c:pt>
                <c:pt idx="9">
                  <c:v>1.4782061130690014</c:v>
                </c:pt>
                <c:pt idx="10">
                  <c:v>0.20393789061405698</c:v>
                </c:pt>
                <c:pt idx="11">
                  <c:v>3.1758223888666803</c:v>
                </c:pt>
                <c:pt idx="12">
                  <c:v>1.185411655310433</c:v>
                </c:pt>
                <c:pt idx="13">
                  <c:v>2.8333948001919382</c:v>
                </c:pt>
                <c:pt idx="14">
                  <c:v>2.2578134635041831</c:v>
                </c:pt>
              </c:numCache>
            </c:numRef>
          </c:xVal>
          <c:yVal>
            <c:numRef>
              <c:f>After2!$B$25:$B$39</c:f>
              <c:numCache>
                <c:formatCode>General</c:formatCode>
                <c:ptCount val="15"/>
                <c:pt idx="0">
                  <c:v>9.8244046608416506E-3</c:v>
                </c:pt>
                <c:pt idx="1">
                  <c:v>8.7284135787039918E-3</c:v>
                </c:pt>
                <c:pt idx="2">
                  <c:v>9.3146694154582592E-3</c:v>
                </c:pt>
                <c:pt idx="3">
                  <c:v>9.2414411116578336E-3</c:v>
                </c:pt>
                <c:pt idx="4">
                  <c:v>8.9250170387761892E-3</c:v>
                </c:pt>
                <c:pt idx="5">
                  <c:v>9.5275390516586598E-3</c:v>
                </c:pt>
                <c:pt idx="6">
                  <c:v>9.7130490021166815E-3</c:v>
                </c:pt>
                <c:pt idx="7">
                  <c:v>1.2519268494837543E-2</c:v>
                </c:pt>
                <c:pt idx="8">
                  <c:v>7.8271181619386631E-3</c:v>
                </c:pt>
                <c:pt idx="9">
                  <c:v>8.2494959743846311E-3</c:v>
                </c:pt>
                <c:pt idx="10">
                  <c:v>1.0756278570821362E-2</c:v>
                </c:pt>
                <c:pt idx="11">
                  <c:v>4.9098890842443387E-3</c:v>
                </c:pt>
                <c:pt idx="12">
                  <c:v>8.8254909165077847E-3</c:v>
                </c:pt>
                <c:pt idx="13">
                  <c:v>5.5835239632307278E-3</c:v>
                </c:pt>
                <c:pt idx="14">
                  <c:v>6.7158266073811994E-3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EB-4D4F-9C83-6482E43B3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911743"/>
        <c:axId val="424220175"/>
      </c:scatterChart>
      <c:valAx>
        <c:axId val="79291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424220175"/>
        <c:crosses val="autoZero"/>
        <c:crossBetween val="midCat"/>
      </c:valAx>
      <c:valAx>
        <c:axId val="424220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29117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25400</xdr:colOff>
      <xdr:row>1</xdr:row>
      <xdr:rowOff>12700</xdr:rowOff>
    </xdr:from>
    <xdr:to>
      <xdr:col>45</xdr:col>
      <xdr:colOff>469900</xdr:colOff>
      <xdr:row>16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056A27-33B1-A20A-4FDB-6FA595D61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25400</xdr:colOff>
      <xdr:row>17</xdr:row>
      <xdr:rowOff>139700</xdr:rowOff>
    </xdr:from>
    <xdr:to>
      <xdr:col>45</xdr:col>
      <xdr:colOff>469900</xdr:colOff>
      <xdr:row>33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F7FEE0-388C-7D6B-482C-753E5851D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152400</xdr:colOff>
      <xdr:row>1</xdr:row>
      <xdr:rowOff>50800</xdr:rowOff>
    </xdr:from>
    <xdr:to>
      <xdr:col>51</xdr:col>
      <xdr:colOff>782320</xdr:colOff>
      <xdr:row>17</xdr:row>
      <xdr:rowOff>20320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F5DC667F-1D51-8342-ED4A-0CFD603EC484}"/>
            </a:ext>
          </a:extLst>
        </xdr:cNvPr>
        <xdr:cNvGrpSpPr/>
      </xdr:nvGrpSpPr>
      <xdr:grpSpPr>
        <a:xfrm>
          <a:off x="11709400" y="228600"/>
          <a:ext cx="4757420" cy="2814320"/>
          <a:chOff x="11673840" y="233680"/>
          <a:chExt cx="4744720" cy="2895600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16A39E81-DECC-7A49-8C1D-2C409E27F380}"/>
              </a:ext>
            </a:extLst>
          </xdr:cNvPr>
          <xdr:cNvGraphicFramePr>
            <a:graphicFrameLocks/>
          </xdr:cNvGraphicFramePr>
        </xdr:nvGraphicFramePr>
        <xdr:xfrm>
          <a:off x="11673840" y="233680"/>
          <a:ext cx="4744720" cy="2895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文本框 4">
                <a:extLst>
                  <a:ext uri="{FF2B5EF4-FFF2-40B4-BE49-F238E27FC236}">
                    <a16:creationId xmlns:a16="http://schemas.microsoft.com/office/drawing/2014/main" id="{1E173027-BFEE-EB40-A09F-DEDB4FD16F80}"/>
                  </a:ext>
                </a:extLst>
              </xdr:cNvPr>
              <xdr:cNvSpPr txBox="1"/>
            </xdr:nvSpPr>
            <xdr:spPr>
              <a:xfrm>
                <a:off x="15737840" y="2306320"/>
                <a:ext cx="396240" cy="2235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Choice>
        <mc:Fallback xmlns="">
          <xdr:sp macro="" textlink="">
            <xdr:nvSpPr>
              <xdr:cNvPr id="5" name="文本框 4">
                <a:extLst>
                  <a:ext uri="{FF2B5EF4-FFF2-40B4-BE49-F238E27FC236}">
                    <a16:creationId xmlns:a16="http://schemas.microsoft.com/office/drawing/2014/main" id="{1E173027-BFEE-EB40-A09F-DEDB4FD16F80}"/>
                  </a:ext>
                </a:extLst>
              </xdr:cNvPr>
              <xdr:cNvSpPr txBox="1"/>
            </xdr:nvSpPr>
            <xdr:spPr>
              <a:xfrm>
                <a:off x="15737840" y="2306320"/>
                <a:ext cx="396240" cy="2235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文本框 5">
                <a:extLst>
                  <a:ext uri="{FF2B5EF4-FFF2-40B4-BE49-F238E27FC236}">
                    <a16:creationId xmlns:a16="http://schemas.microsoft.com/office/drawing/2014/main" id="{7DAABF8E-2FCC-7B43-9070-913C94C3B6CC}"/>
                  </a:ext>
                </a:extLst>
              </xdr:cNvPr>
              <xdr:cNvSpPr txBox="1"/>
            </xdr:nvSpPr>
            <xdr:spPr>
              <a:xfrm>
                <a:off x="12782103" y="264160"/>
                <a:ext cx="2352177" cy="5030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>
                <a:pPr algn="ctr"/>
                <a:r>
                  <a:rPr lang="en-US" altLang="zh-CN" sz="1100"/>
                  <a:t>Before</a:t>
                </a:r>
                <a:endParaRPr lang="zh-CN" altLang="en-US" sz="1100"/>
              </a:p>
            </xdr:txBody>
          </xdr:sp>
        </mc:Choice>
        <mc:Fallback xmlns="">
          <xdr:sp macro="" textlink="">
            <xdr:nvSpPr>
              <xdr:cNvPr id="6" name="文本框 5">
                <a:extLst>
                  <a:ext uri="{FF2B5EF4-FFF2-40B4-BE49-F238E27FC236}">
                    <a16:creationId xmlns:a16="http://schemas.microsoft.com/office/drawing/2014/main" id="{7DAABF8E-2FCC-7B43-9070-913C94C3B6CC}"/>
                  </a:ext>
                </a:extLst>
              </xdr:cNvPr>
              <xdr:cNvSpPr txBox="1"/>
            </xdr:nvSpPr>
            <xdr:spPr>
              <a:xfrm>
                <a:off x="12782103" y="264160"/>
                <a:ext cx="2352177" cy="5030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>
                <a:pPr algn="ctr"/>
                <a:r>
                  <a:rPr lang="en-US" altLang="zh-CN" sz="1100"/>
                  <a:t>Before</a:t>
                </a:r>
                <a:endParaRPr lang="zh-CN" altLang="en-US" sz="1100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88900</xdr:colOff>
      <xdr:row>1</xdr:row>
      <xdr:rowOff>101600</xdr:rowOff>
    </xdr:from>
    <xdr:to>
      <xdr:col>30</xdr:col>
      <xdr:colOff>533400</xdr:colOff>
      <xdr:row>15</xdr:row>
      <xdr:rowOff>177800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C85331-6A64-05FD-24CA-22B9AE224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50800</xdr:colOff>
      <xdr:row>17</xdr:row>
      <xdr:rowOff>152400</xdr:rowOff>
    </xdr:from>
    <xdr:to>
      <xdr:col>30</xdr:col>
      <xdr:colOff>495300</xdr:colOff>
      <xdr:row>32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2C633E5-A644-F236-4672-D98752817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253999</xdr:colOff>
      <xdr:row>1</xdr:row>
      <xdr:rowOff>88900</xdr:rowOff>
    </xdr:from>
    <xdr:to>
      <xdr:col>37</xdr:col>
      <xdr:colOff>73011</xdr:colOff>
      <xdr:row>17</xdr:row>
      <xdr:rowOff>9617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1B160FF6-7A9F-1B5E-9354-249D9EEB31C5}"/>
            </a:ext>
          </a:extLst>
        </xdr:cNvPr>
        <xdr:cNvGrpSpPr/>
      </xdr:nvGrpSpPr>
      <xdr:grpSpPr>
        <a:xfrm>
          <a:off x="11749689" y="264072"/>
          <a:ext cx="4745736" cy="2898648"/>
          <a:chOff x="11749689" y="264072"/>
          <a:chExt cx="4745736" cy="2898648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66B5EA9C-028F-CF45-81E3-41FABFE61293}"/>
              </a:ext>
            </a:extLst>
          </xdr:cNvPr>
          <xdr:cNvGraphicFramePr>
            <a:graphicFrameLocks/>
          </xdr:cNvGraphicFramePr>
        </xdr:nvGraphicFramePr>
        <xdr:xfrm>
          <a:off x="11749689" y="264072"/>
          <a:ext cx="4745736" cy="28986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文本框 5">
                <a:extLst>
                  <a:ext uri="{FF2B5EF4-FFF2-40B4-BE49-F238E27FC236}">
                    <a16:creationId xmlns:a16="http://schemas.microsoft.com/office/drawing/2014/main" id="{DFDCA8AA-4462-4498-97E9-096ECE1651E1}"/>
                  </a:ext>
                </a:extLst>
              </xdr:cNvPr>
              <xdr:cNvSpPr txBox="1"/>
            </xdr:nvSpPr>
            <xdr:spPr>
              <a:xfrm>
                <a:off x="15792522" y="2196662"/>
                <a:ext cx="287722" cy="24538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Choice>
        <mc:Fallback xmlns="">
          <xdr:sp macro="" textlink="">
            <xdr:nvSpPr>
              <xdr:cNvPr id="6" name="文本框 5">
                <a:extLst>
                  <a:ext uri="{FF2B5EF4-FFF2-40B4-BE49-F238E27FC236}">
                    <a16:creationId xmlns:a16="http://schemas.microsoft.com/office/drawing/2014/main" id="{DFDCA8AA-4462-4498-97E9-096ECE1651E1}"/>
                  </a:ext>
                </a:extLst>
              </xdr:cNvPr>
              <xdr:cNvSpPr txBox="1"/>
            </xdr:nvSpPr>
            <xdr:spPr>
              <a:xfrm>
                <a:off x="15792522" y="2196662"/>
                <a:ext cx="287722" cy="24538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文本框 9">
                <a:extLst>
                  <a:ext uri="{FF2B5EF4-FFF2-40B4-BE49-F238E27FC236}">
                    <a16:creationId xmlns:a16="http://schemas.microsoft.com/office/drawing/2014/main" id="{F9776EB0-5434-8940-BCE3-0C799F2D0886}"/>
                  </a:ext>
                </a:extLst>
              </xdr:cNvPr>
              <xdr:cNvSpPr txBox="1"/>
            </xdr:nvSpPr>
            <xdr:spPr>
              <a:xfrm>
                <a:off x="12886121" y="284655"/>
                <a:ext cx="2337424" cy="47704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>
                <a:pPr algn="ctr"/>
                <a:r>
                  <a:rPr lang="en-US" altLang="zh-CN" sz="1100"/>
                  <a:t>After</a:t>
                </a:r>
              </a:p>
            </xdr:txBody>
          </xdr:sp>
        </mc:Choice>
        <mc:Fallback xmlns="">
          <xdr:sp macro="" textlink="">
            <xdr:nvSpPr>
              <xdr:cNvPr id="10" name="文本框 9">
                <a:extLst>
                  <a:ext uri="{FF2B5EF4-FFF2-40B4-BE49-F238E27FC236}">
                    <a16:creationId xmlns:a16="http://schemas.microsoft.com/office/drawing/2014/main" id="{F9776EB0-5434-8940-BCE3-0C799F2D0886}"/>
                  </a:ext>
                </a:extLst>
              </xdr:cNvPr>
              <xdr:cNvSpPr txBox="1"/>
            </xdr:nvSpPr>
            <xdr:spPr>
              <a:xfrm>
                <a:off x="12886121" y="284655"/>
                <a:ext cx="2337424" cy="47704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>
                <a:pPr algn="ctr"/>
                <a:r>
                  <a:rPr lang="en-US" altLang="zh-CN" sz="1100"/>
                  <a:t>After</a:t>
                </a:r>
              </a:p>
            </xdr:txBody>
          </xdr:sp>
        </mc:Fallback>
      </mc:AlternateContent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266700</xdr:colOff>
      <xdr:row>25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839434-499E-4772-BB8A-4A5B775C2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9</xdr:row>
      <xdr:rowOff>88900</xdr:rowOff>
    </xdr:from>
    <xdr:to>
      <xdr:col>15</xdr:col>
      <xdr:colOff>203200</xdr:colOff>
      <xdr:row>19</xdr:row>
      <xdr:rowOff>71967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4C5F3F4-A9C8-37D5-E8C1-71DDA4280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456571</xdr:colOff>
      <xdr:row>25</xdr:row>
      <xdr:rowOff>83517</xdr:rowOff>
    </xdr:from>
    <xdr:to>
      <xdr:col>5</xdr:col>
      <xdr:colOff>317631</xdr:colOff>
      <xdr:row>41</xdr:row>
      <xdr:rowOff>35885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DEAB3CD-85B1-E4FA-AB39-98A31DE75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118316</xdr:colOff>
      <xdr:row>24</xdr:row>
      <xdr:rowOff>61220</xdr:rowOff>
    </xdr:from>
    <xdr:to>
      <xdr:col>12</xdr:col>
      <xdr:colOff>402709</xdr:colOff>
      <xdr:row>40</xdr:row>
      <xdr:rowOff>36471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0749366B-13F7-968A-5A76-ADBE10FC4594}"/>
            </a:ext>
          </a:extLst>
        </xdr:cNvPr>
        <xdr:cNvGrpSpPr/>
      </xdr:nvGrpSpPr>
      <xdr:grpSpPr>
        <a:xfrm>
          <a:off x="6479757" y="4454734"/>
          <a:ext cx="4574934" cy="2881377"/>
          <a:chOff x="6479757" y="4454734"/>
          <a:chExt cx="4574934" cy="2881377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B785AC21-93D2-994F-B537-7F1AE82646F9}"/>
              </a:ext>
            </a:extLst>
          </xdr:cNvPr>
          <xdr:cNvGraphicFramePr/>
        </xdr:nvGraphicFramePr>
        <xdr:xfrm>
          <a:off x="6479757" y="4454734"/>
          <a:ext cx="4574934" cy="288137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文本框 6">
                <a:extLst>
                  <a:ext uri="{FF2B5EF4-FFF2-40B4-BE49-F238E27FC236}">
                    <a16:creationId xmlns:a16="http://schemas.microsoft.com/office/drawing/2014/main" id="{10D0015C-CDAD-E840-A86D-1B626582B2CD}"/>
                  </a:ext>
                </a:extLst>
              </xdr:cNvPr>
              <xdr:cNvSpPr txBox="1"/>
            </xdr:nvSpPr>
            <xdr:spPr>
              <a:xfrm>
                <a:off x="7436938" y="4473606"/>
                <a:ext cx="2757386" cy="60639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>
                <a:pPr algn="ctr"/>
                <a:r>
                  <a:rPr lang="en-US" altLang="zh-CN" sz="1100"/>
                  <a:t>of Treatment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xdr:txBody>
          </xdr:sp>
        </mc:Choice>
        <mc:Fallback xmlns="">
          <xdr:sp macro="" textlink="">
            <xdr:nvSpPr>
              <xdr:cNvPr id="7" name="文本框 6">
                <a:extLst>
                  <a:ext uri="{FF2B5EF4-FFF2-40B4-BE49-F238E27FC236}">
                    <a16:creationId xmlns:a16="http://schemas.microsoft.com/office/drawing/2014/main" id="{10D0015C-CDAD-E840-A86D-1B626582B2CD}"/>
                  </a:ext>
                </a:extLst>
              </xdr:cNvPr>
              <xdr:cNvSpPr txBox="1"/>
            </xdr:nvSpPr>
            <xdr:spPr>
              <a:xfrm>
                <a:off x="7436938" y="4473606"/>
                <a:ext cx="2757386" cy="60639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>
                <a:pPr algn="ctr"/>
                <a:r>
                  <a:rPr lang="en-US" altLang="zh-CN" sz="1100"/>
                  <a:t>of Treatment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文本框 7">
                <a:extLst>
                  <a:ext uri="{FF2B5EF4-FFF2-40B4-BE49-F238E27FC236}">
                    <a16:creationId xmlns:a16="http://schemas.microsoft.com/office/drawing/2014/main" id="{D9B06A90-3475-E543-8C16-AAF02391ECCD}"/>
                  </a:ext>
                </a:extLst>
              </xdr:cNvPr>
              <xdr:cNvSpPr txBox="1"/>
            </xdr:nvSpPr>
            <xdr:spPr>
              <a:xfrm>
                <a:off x="10228648" y="6498739"/>
                <a:ext cx="514866" cy="28603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Choice>
        <mc:Fallback xmlns="">
          <xdr:sp macro="" textlink="">
            <xdr:nvSpPr>
              <xdr:cNvPr id="8" name="文本框 7">
                <a:extLst>
                  <a:ext uri="{FF2B5EF4-FFF2-40B4-BE49-F238E27FC236}">
                    <a16:creationId xmlns:a16="http://schemas.microsoft.com/office/drawing/2014/main" id="{D9B06A90-3475-E543-8C16-AAF02391ECCD}"/>
                  </a:ext>
                </a:extLst>
              </xdr:cNvPr>
              <xdr:cNvSpPr txBox="1"/>
            </xdr:nvSpPr>
            <xdr:spPr>
              <a:xfrm>
                <a:off x="10228648" y="6498739"/>
                <a:ext cx="514866" cy="28603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Fallback>
      </mc:AlternateContent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0.20117</cdr:x>
      <cdr:y>0.01588</cdr:y>
    </cdr:from>
    <cdr:to>
      <cdr:x>0.92574</cdr:x>
      <cdr:y>0.9547</cdr:y>
    </cdr:to>
    <cdr:grpSp>
      <cdr:nvGrpSpPr>
        <cdr:cNvPr id="4" name="组合 3">
          <a:extLst xmlns:a="http://schemas.openxmlformats.org/drawingml/2006/main">
            <a:ext uri="{FF2B5EF4-FFF2-40B4-BE49-F238E27FC236}">
              <a16:creationId xmlns:a16="http://schemas.microsoft.com/office/drawing/2014/main" id="{EAAEA981-B18B-5622-77D0-FBCA36CC5256}"/>
            </a:ext>
          </a:extLst>
        </cdr:cNvPr>
        <cdr:cNvGrpSpPr/>
      </cdr:nvGrpSpPr>
      <cdr:grpSpPr>
        <a:xfrm xmlns:a="http://schemas.openxmlformats.org/drawingml/2006/main">
          <a:off x="920339" y="45756"/>
          <a:ext cx="3314860" cy="2705095"/>
          <a:chOff x="920350" y="45766"/>
          <a:chExt cx="3314869" cy="2705073"/>
        </a:xfrm>
      </cdr:grpSpPr>
      <mc:AlternateContent xmlns:mc="http://schemas.openxmlformats.org/markup-compatibility/2006" xmlns:a14="http://schemas.microsoft.com/office/drawing/2010/main">
        <mc:Choice Requires="a14"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10D0015C-CDAD-E840-A86D-1B626582B2CD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20350" y="45766"/>
                <a:ext cx="2757386" cy="606394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/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Control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Choice>
        <mc:Fallback xmlns=""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10D0015C-CDAD-E840-A86D-1B626582B2CD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20350" y="45766"/>
                <a:ext cx="2757386" cy="606394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/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Control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Fallback>
      </mc:AlternateContent>
      <mc:AlternateContent xmlns:mc="http://schemas.openxmlformats.org/markup-compatibility/2006" xmlns:a14="http://schemas.microsoft.com/office/drawing/2010/main">
        <mc:Choice Requires="a14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D9B06A90-3475-E543-8C16-AAF02391ECCD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3837918" y="2533593"/>
                <a:ext cx="397301" cy="21724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/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Choice>
        <mc:Fallback xmlns="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D9B06A90-3475-E543-8C16-AAF02391ECCD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3837918" y="2533593"/>
                <a:ext cx="397301" cy="21724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/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Fallback>
      </mc:AlternateContent>
    </cdr:grp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39B734-37D2-0D5B-D46D-ADB32088C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A096257-C91D-D6DC-3EAB-8B6C74493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11089</xdr:colOff>
      <xdr:row>25</xdr:row>
      <xdr:rowOff>14432</xdr:rowOff>
    </xdr:from>
    <xdr:to>
      <xdr:col>13</xdr:col>
      <xdr:colOff>548409</xdr:colOff>
      <xdr:row>40</xdr:row>
      <xdr:rowOff>23845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4A4C509-CD7C-46AC-CA63-BB15F25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269200</xdr:colOff>
      <xdr:row>25</xdr:row>
      <xdr:rowOff>19102</xdr:rowOff>
    </xdr:from>
    <xdr:to>
      <xdr:col>7</xdr:col>
      <xdr:colOff>698709</xdr:colOff>
      <xdr:row>40</xdr:row>
      <xdr:rowOff>30441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CCA8D4C-D72A-40A4-9A61-420E3C0FE2C8}"/>
            </a:ext>
          </a:extLst>
        </xdr:cNvPr>
        <xdr:cNvGrpSpPr/>
      </xdr:nvGrpSpPr>
      <xdr:grpSpPr>
        <a:xfrm>
          <a:off x="1928667" y="4675769"/>
          <a:ext cx="4578175" cy="2805339"/>
          <a:chOff x="1914427" y="4348647"/>
          <a:chExt cx="4542577" cy="2609067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5481BBBF-8282-E108-43E4-57D3934FF6DB}"/>
              </a:ext>
            </a:extLst>
          </xdr:cNvPr>
          <xdr:cNvGraphicFramePr/>
        </xdr:nvGraphicFramePr>
        <xdr:xfrm>
          <a:off x="1914427" y="4348647"/>
          <a:ext cx="4542577" cy="26090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文本框 7">
                <a:extLst>
                  <a:ext uri="{FF2B5EF4-FFF2-40B4-BE49-F238E27FC236}">
                    <a16:creationId xmlns:a16="http://schemas.microsoft.com/office/drawing/2014/main" id="{864C0108-5E65-000A-017B-493B0FAFC22B}"/>
                  </a:ext>
                </a:extLst>
              </xdr:cNvPr>
              <xdr:cNvSpPr txBox="1"/>
            </xdr:nvSpPr>
            <xdr:spPr>
              <a:xfrm>
                <a:off x="5859320" y="5715001"/>
                <a:ext cx="274203" cy="36079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Choice>
        <mc:Fallback xmlns="">
          <xdr:sp macro="" textlink="">
            <xdr:nvSpPr>
              <xdr:cNvPr id="6" name="文本框 7">
                <a:extLst>
                  <a:ext uri="{FF2B5EF4-FFF2-40B4-BE49-F238E27FC236}">
                    <a16:creationId xmlns:a16="http://schemas.microsoft.com/office/drawing/2014/main" id="{864C0108-5E65-000A-017B-493B0FAFC22B}"/>
                  </a:ext>
                </a:extLst>
              </xdr:cNvPr>
              <xdr:cNvSpPr txBox="1"/>
            </xdr:nvSpPr>
            <xdr:spPr>
              <a:xfrm>
                <a:off x="5859320" y="5715001"/>
                <a:ext cx="274203" cy="36079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xdr:txBody>
          </xdr:sp>
        </mc:Fallback>
      </mc:AlternateContent>
    </xdr:grp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0.20793</cdr:x>
      <cdr:y>0</cdr:y>
    </cdr:from>
    <cdr:to>
      <cdr:x>0.812</cdr:x>
      <cdr:y>0.22416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文本框 6">
              <a:extLst xmlns:a="http://schemas.openxmlformats.org/drawingml/2006/main">
                <a:ext uri="{FF2B5EF4-FFF2-40B4-BE49-F238E27FC236}">
                  <a16:creationId xmlns:a16="http://schemas.microsoft.com/office/drawing/2014/main" id="{4B1D858E-C44F-505C-FE70-E6ABD64F3DB4}"/>
                </a:ext>
              </a:extLst>
            </cdr:cNvPr>
            <cdr:cNvSpPr txBox="1"/>
          </cdr:nvSpPr>
          <cdr:spPr>
            <a:xfrm xmlns:a="http://schemas.openxmlformats.org/drawingml/2006/main">
              <a:off x="945573" y="0"/>
              <a:ext cx="2747101" cy="57982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>
                <a:alpha val="0"/>
              </a:schemeClr>
            </a:solidFill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 xmlns:m="http://schemas.openxmlformats.org/officeDocument/2006/math">
                  <m:r>
                    <a:rPr lang="en-US" altLang="zh-CN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</m:t>
                  </m:r>
                  <m:d>
                    <m:dPr>
                      <m:ctrlPr>
                        <a:rPr lang="zh-CN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e>
                  </m:d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𝑎𝑛𝑑</m:t>
                  </m:r>
                </m:oMath>
              </a14:m>
              <a:r>
                <a:rPr lang="zh-CN" altLang="zh-CN">
                  <a:effectLst/>
                </a:rPr>
                <a:t> </a:t>
              </a:r>
              <a14:m>
                <m:oMath xmlns:m="http://schemas.openxmlformats.org/officeDocument/2006/math">
                  <m:r>
                    <a:rPr lang="en-US" altLang="zh-CN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</m:t>
                  </m:r>
                  <m:d>
                    <m:dPr>
                      <m:ctrlPr>
                        <a:rPr lang="zh-CN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e>
                  </m:d>
                </m:oMath>
              </a14:m>
              <a:r>
                <a:rPr lang="en-US" altLang="zh-CN" sz="1100"/>
                <a:t>_CAPM</a:t>
              </a:r>
            </a:p>
            <a:p xmlns:a="http://schemas.openxmlformats.org/drawingml/2006/main">
              <a:pPr algn="ctr"/>
              <a:r>
                <a:rPr lang="en-US" altLang="zh-CN" sz="1100"/>
                <a:t>of Treatment</a:t>
              </a:r>
              <a:r>
                <a:rPr lang="en-US" altLang="zh-CN" sz="1100" baseline="0"/>
                <a:t> Group </a:t>
              </a:r>
              <a:r>
                <a:rPr lang="en-US" altLang="zh-CN" sz="1100"/>
                <a:t>After</a:t>
              </a:r>
            </a:p>
          </cdr:txBody>
        </cdr:sp>
      </mc:Choice>
      <mc:Fallback xmlns="">
        <cdr:sp macro="" textlink="">
          <cdr:nvSpPr>
            <cdr:cNvPr id="2" name="文本框 6">
              <a:extLst xmlns:a="http://schemas.openxmlformats.org/drawingml/2006/main">
                <a:ext uri="{FF2B5EF4-FFF2-40B4-BE49-F238E27FC236}">
                  <a16:creationId xmlns:a16="http://schemas.microsoft.com/office/drawing/2014/main" id="{4B1D858E-C44F-505C-FE70-E6ABD64F3DB4}"/>
                </a:ext>
              </a:extLst>
            </cdr:cNvPr>
            <cdr:cNvSpPr txBox="1"/>
          </cdr:nvSpPr>
          <cdr:spPr>
            <a:xfrm xmlns:a="http://schemas.openxmlformats.org/drawingml/2006/main">
              <a:off x="945573" y="0"/>
              <a:ext cx="2747101" cy="57982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>
                <a:alpha val="0"/>
              </a:schemeClr>
            </a:solidFill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 )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𝑎𝑛𝑑</a:t>
              </a:r>
              <a:r>
                <a:rPr lang="zh-CN" altLang="zh-CN">
                  <a:effectLst/>
                </a:rPr>
                <a:t> 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 )</a:t>
              </a:r>
              <a:r>
                <a:rPr lang="en-US" altLang="zh-CN" sz="1100"/>
                <a:t>_CAPM</a:t>
              </a:r>
            </a:p>
            <a:p xmlns:a="http://schemas.openxmlformats.org/drawingml/2006/main">
              <a:pPr algn="ctr"/>
              <a:r>
                <a:rPr lang="en-US" altLang="zh-CN" sz="1100"/>
                <a:t>of Treatment</a:t>
              </a:r>
              <a:r>
                <a:rPr lang="en-US" altLang="zh-CN" sz="1100" baseline="0"/>
                <a:t> Group </a:t>
              </a:r>
              <a:r>
                <a:rPr lang="en-US" altLang="zh-CN" sz="1100"/>
                <a:t>After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0.87986</cdr:x>
      <cdr:y>0.78892</cdr:y>
    </cdr:from>
    <cdr:to>
      <cdr:x>0.93883</cdr:x>
      <cdr:y>0.92731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文本框 7">
              <a:extLst xmlns:a="http://schemas.openxmlformats.org/drawingml/2006/main">
                <a:ext uri="{FF2B5EF4-FFF2-40B4-BE49-F238E27FC236}">
                  <a16:creationId xmlns:a16="http://schemas.microsoft.com/office/drawing/2014/main" id="{864C0108-5E65-000A-017B-493B0FAFC22B}"/>
                </a:ext>
              </a:extLst>
            </cdr:cNvPr>
            <cdr:cNvSpPr txBox="1"/>
          </cdr:nvSpPr>
          <cdr:spPr>
            <a:xfrm xmlns:a="http://schemas.openxmlformats.org/drawingml/2006/main">
              <a:off x="4091709" y="2056823"/>
              <a:ext cx="274203" cy="36079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zh-CN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𝛽</m:t>
                      </m:r>
                    </m:e>
                    <m:sub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zh-CN" altLang="zh-CN">
                  <a:effectLst/>
                </a:rPr>
                <a:t> </a:t>
              </a:r>
              <a:endParaRPr lang="zh-CN" altLang="en-US" sz="1100"/>
            </a:p>
          </cdr:txBody>
        </cdr:sp>
      </mc:Choice>
      <mc:Fallback xmlns="">
        <cdr:sp macro="" textlink="">
          <cdr:nvSpPr>
            <cdr:cNvPr id="3" name="文本框 7">
              <a:extLst xmlns:a="http://schemas.openxmlformats.org/drawingml/2006/main">
                <a:ext uri="{FF2B5EF4-FFF2-40B4-BE49-F238E27FC236}">
                  <a16:creationId xmlns:a16="http://schemas.microsoft.com/office/drawing/2014/main" id="{864C0108-5E65-000A-017B-493B0FAFC22B}"/>
                </a:ext>
              </a:extLst>
            </cdr:cNvPr>
            <cdr:cNvSpPr txBox="1"/>
          </cdr:nvSpPr>
          <cdr:spPr>
            <a:xfrm xmlns:a="http://schemas.openxmlformats.org/drawingml/2006/main">
              <a:off x="4091709" y="2056823"/>
              <a:ext cx="274203" cy="36079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zh-CN" altLang="zh-CN">
                  <a:effectLst/>
                </a:rPr>
                <a:t> </a:t>
              </a:r>
              <a:endParaRPr lang="zh-CN" altLang="en-US" sz="1100"/>
            </a:p>
          </cdr:txBody>
        </cdr:sp>
      </mc:Fallback>
    </mc:AlternateContent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0.17956</cdr:x>
      <cdr:y>0</cdr:y>
    </cdr:from>
    <cdr:to>
      <cdr:x>0.78431</cdr:x>
      <cdr:y>0.22223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文本框 6">
              <a:extLst xmlns:a="http://schemas.openxmlformats.org/drawingml/2006/main">
                <a:ext uri="{FF2B5EF4-FFF2-40B4-BE49-F238E27FC236}">
                  <a16:creationId xmlns:a16="http://schemas.microsoft.com/office/drawing/2014/main" id="{14B517AB-1692-B513-C996-938314243E6D}"/>
                </a:ext>
              </a:extLst>
            </cdr:cNvPr>
            <cdr:cNvSpPr txBox="1"/>
          </cdr:nvSpPr>
          <cdr:spPr>
            <a:xfrm xmlns:a="http://schemas.openxmlformats.org/drawingml/2006/main">
              <a:off x="815687" y="0"/>
              <a:ext cx="2747101" cy="57982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>
                <a:alpha val="0"/>
              </a:schemeClr>
            </a:solidFill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 xmlns:m="http://schemas.openxmlformats.org/officeDocument/2006/math">
                  <m:r>
                    <a:rPr lang="en-US" altLang="zh-CN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</m:t>
                  </m:r>
                  <m:d>
                    <m:dPr>
                      <m:ctrlPr>
                        <a:rPr lang="zh-CN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e>
                  </m:d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𝑎𝑛𝑑</m:t>
                  </m:r>
                </m:oMath>
              </a14:m>
              <a:r>
                <a:rPr lang="zh-CN" altLang="zh-CN">
                  <a:effectLst/>
                </a:rPr>
                <a:t> </a:t>
              </a:r>
              <a14:m>
                <m:oMath xmlns:m="http://schemas.openxmlformats.org/officeDocument/2006/math">
                  <m:r>
                    <a:rPr lang="en-US" altLang="zh-CN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</m:t>
                  </m:r>
                  <m:d>
                    <m:dPr>
                      <m:ctrlPr>
                        <a:rPr lang="zh-CN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e>
                  </m:d>
                </m:oMath>
              </a14:m>
              <a:r>
                <a:rPr lang="en-US" altLang="zh-CN" sz="1100"/>
                <a:t>_CAPM</a:t>
              </a:r>
            </a:p>
            <a:p xmlns:a="http://schemas.openxmlformats.org/drawingml/2006/main">
              <a:pPr algn="ctr"/>
              <a:r>
                <a:rPr lang="en-US" altLang="zh-CN" sz="1100"/>
                <a:t>of Control</a:t>
              </a:r>
              <a:r>
                <a:rPr lang="en-US" altLang="zh-CN" sz="1100" baseline="0"/>
                <a:t> Group </a:t>
              </a:r>
              <a:r>
                <a:rPr lang="en-US" altLang="zh-CN" sz="1100"/>
                <a:t>After</a:t>
              </a:r>
            </a:p>
          </cdr:txBody>
        </cdr:sp>
      </mc:Choice>
      <mc:Fallback xmlns="">
        <cdr:sp macro="" textlink="">
          <cdr:nvSpPr>
            <cdr:cNvPr id="2" name="文本框 6">
              <a:extLst xmlns:a="http://schemas.openxmlformats.org/drawingml/2006/main">
                <a:ext uri="{FF2B5EF4-FFF2-40B4-BE49-F238E27FC236}">
                  <a16:creationId xmlns:a16="http://schemas.microsoft.com/office/drawing/2014/main" id="{14B517AB-1692-B513-C996-938314243E6D}"/>
                </a:ext>
              </a:extLst>
            </cdr:cNvPr>
            <cdr:cNvSpPr txBox="1"/>
          </cdr:nvSpPr>
          <cdr:spPr>
            <a:xfrm xmlns:a="http://schemas.openxmlformats.org/drawingml/2006/main">
              <a:off x="815687" y="0"/>
              <a:ext cx="2747101" cy="57982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>
                <a:alpha val="0"/>
              </a:schemeClr>
            </a:solidFill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 )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𝑎𝑛𝑑</a:t>
              </a:r>
              <a:r>
                <a:rPr lang="zh-CN" altLang="zh-CN">
                  <a:effectLst/>
                </a:rPr>
                <a:t> 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 )</a:t>
              </a:r>
              <a:r>
                <a:rPr lang="en-US" altLang="zh-CN" sz="1100"/>
                <a:t>_CAPM</a:t>
              </a:r>
            </a:p>
            <a:p xmlns:a="http://schemas.openxmlformats.org/drawingml/2006/main">
              <a:pPr algn="ctr"/>
              <a:r>
                <a:rPr lang="en-US" altLang="zh-CN" sz="1100"/>
                <a:t>of Control</a:t>
              </a:r>
              <a:r>
                <a:rPr lang="en-US" altLang="zh-CN" sz="1100" baseline="0"/>
                <a:t> Group </a:t>
              </a:r>
              <a:r>
                <a:rPr lang="en-US" altLang="zh-CN" sz="1100"/>
                <a:t>After</a:t>
              </a:r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726299-6FE5-7D83-4BAD-85D563DB0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F153F5-A37D-760D-76A5-402DD13C4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7"/>
  <sheetViews>
    <sheetView zoomScale="83" zoomScaleNormal="142" workbookViewId="0">
      <selection activeCell="B71" sqref="B71:AF72"/>
    </sheetView>
  </sheetViews>
  <sheetFormatPr baseColWidth="10" defaultColWidth="8.83203125" defaultRowHeight="14"/>
  <cols>
    <col min="1" max="1" width="14.1640625" bestFit="1" customWidth="1"/>
    <col min="3" max="3" width="14.1640625" bestFit="1" customWidth="1"/>
  </cols>
  <sheetData>
    <row r="1" spans="1:35" ht="15">
      <c r="A1" s="1" t="s">
        <v>0</v>
      </c>
      <c r="B1" s="2" t="s">
        <v>79</v>
      </c>
      <c r="C1" s="3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7" t="s">
        <v>92</v>
      </c>
      <c r="AI1">
        <v>75.73</v>
      </c>
    </row>
    <row r="2" spans="1:35" ht="15">
      <c r="A2" s="1" t="s">
        <v>30</v>
      </c>
      <c r="B2" s="4">
        <v>1E-4</v>
      </c>
      <c r="C2" s="5">
        <v>0.107546</v>
      </c>
      <c r="D2">
        <v>-0.14168936515435229</v>
      </c>
      <c r="E2">
        <v>3.0229760275030101E-2</v>
      </c>
      <c r="F2">
        <v>-5.0406561555697123E-2</v>
      </c>
      <c r="G2">
        <v>2.6804183587456839E-2</v>
      </c>
      <c r="H2">
        <v>9.0592278920023306E-2</v>
      </c>
      <c r="I2">
        <v>3.2917705735660878E-2</v>
      </c>
      <c r="J2">
        <v>9.5238095238095344E-2</v>
      </c>
      <c r="K2">
        <v>-1.075271416286883E-2</v>
      </c>
      <c r="L2">
        <v>-9.8404297655266482E-2</v>
      </c>
      <c r="M2">
        <v>2.7100227615242108E-2</v>
      </c>
      <c r="N2">
        <v>-0.20082930931153431</v>
      </c>
      <c r="O2">
        <v>0.22556594101303509</v>
      </c>
      <c r="P2">
        <v>4.0014101403867519E-2</v>
      </c>
      <c r="Q2">
        <v>4.7385562085640258E-2</v>
      </c>
      <c r="R2">
        <v>0.3439803170434772</v>
      </c>
      <c r="S2">
        <v>0.80932203698041816</v>
      </c>
      <c r="T2">
        <v>0.22070107639268</v>
      </c>
      <c r="U2">
        <v>6.6093789128323088E-2</v>
      </c>
      <c r="V2">
        <v>0.1246373333616522</v>
      </c>
      <c r="W2">
        <v>0.45373135050677837</v>
      </c>
      <c r="X2">
        <v>0.13043475314820241</v>
      </c>
      <c r="Y2">
        <v>0.23486172248463849</v>
      </c>
      <c r="Z2">
        <v>9.3659955332588751E-2</v>
      </c>
      <c r="AA2">
        <v>0.18778618722404519</v>
      </c>
      <c r="AB2">
        <v>0.45044474395766271</v>
      </c>
      <c r="AC2">
        <v>3.7180913389227133E-2</v>
      </c>
      <c r="AD2">
        <v>0.18339851850168529</v>
      </c>
      <c r="AE2">
        <v>0.16518200774817909</v>
      </c>
      <c r="AF2">
        <v>0.60181281752792337</v>
      </c>
      <c r="AG2">
        <f>AI2/AI1-1</f>
        <v>4.9518024560940122E-2</v>
      </c>
      <c r="AI2">
        <v>79.48</v>
      </c>
    </row>
    <row r="3" spans="1:35" ht="15" hidden="1">
      <c r="A3" s="1" t="s">
        <v>31</v>
      </c>
      <c r="B3" s="4">
        <v>1E-4</v>
      </c>
      <c r="C3" s="5">
        <v>3.7121000000000001E-2</v>
      </c>
      <c r="D3">
        <v>-0.1555555538735903</v>
      </c>
      <c r="E3">
        <v>2.347425074703402E-2</v>
      </c>
      <c r="F3">
        <v>3.6931804898171272E-2</v>
      </c>
      <c r="G3">
        <v>6.0240329330056852E-3</v>
      </c>
      <c r="H3">
        <v>-1.7571861037278369E-2</v>
      </c>
      <c r="I3">
        <v>0.25688073394495409</v>
      </c>
      <c r="J3">
        <v>-6.9767441860465129E-2</v>
      </c>
      <c r="K3">
        <v>-0.20652172544856939</v>
      </c>
      <c r="L3">
        <v>0.11799428330022679</v>
      </c>
      <c r="M3">
        <v>-0.1188258629015829</v>
      </c>
      <c r="N3">
        <v>0.13355131248643709</v>
      </c>
      <c r="O3">
        <v>-6.3378687205184692E-2</v>
      </c>
      <c r="P3">
        <v>0.1108673422796245</v>
      </c>
      <c r="Q3">
        <v>-2.3400835613833989E-2</v>
      </c>
      <c r="R3">
        <v>6.0329127813381289E-2</v>
      </c>
      <c r="S3">
        <v>-0.50351287156557767</v>
      </c>
      <c r="T3">
        <v>0.2241063511624761</v>
      </c>
      <c r="U3">
        <v>0.125567971657218</v>
      </c>
      <c r="V3">
        <v>5.482099628095316E-3</v>
      </c>
      <c r="W3">
        <v>0.16735114504564219</v>
      </c>
      <c r="X3">
        <v>0.13076925792188929</v>
      </c>
      <c r="Y3">
        <v>6.3290594902459363E-2</v>
      </c>
      <c r="Z3">
        <v>0.67720675709023537</v>
      </c>
      <c r="AA3">
        <v>-5.8840264420313648E-2</v>
      </c>
      <c r="AB3">
        <v>0.1309738077125466</v>
      </c>
      <c r="AC3">
        <v>0.15302293318779389</v>
      </c>
      <c r="AD3">
        <v>-2.9098615871866351E-2</v>
      </c>
      <c r="AE3">
        <v>0.1511273592015083</v>
      </c>
      <c r="AF3">
        <v>9.803957988229417E-3</v>
      </c>
      <c r="AG3">
        <f t="shared" ref="AG3:AG33" si="0">AI3/AI2-1</f>
        <v>0.16821841972823348</v>
      </c>
      <c r="AI3">
        <v>92.85</v>
      </c>
    </row>
    <row r="4" spans="1:35" ht="15" hidden="1">
      <c r="A4" s="1" t="s">
        <v>32</v>
      </c>
      <c r="B4" s="4">
        <v>1E-4</v>
      </c>
      <c r="C4" s="5">
        <v>-1.1140000000000001E-2</v>
      </c>
      <c r="D4">
        <v>-3.7594037527979407E-2</v>
      </c>
      <c r="E4">
        <v>5.6192528640452537E-2</v>
      </c>
      <c r="F4">
        <v>3.8205937203894091E-2</v>
      </c>
      <c r="G4">
        <v>0.1437125541165514</v>
      </c>
      <c r="H4">
        <v>-7.4796723156440592E-2</v>
      </c>
      <c r="I4">
        <v>0.20975797157126391</v>
      </c>
      <c r="J4">
        <v>2.8260869565217339E-2</v>
      </c>
      <c r="K4">
        <v>8.80625826824879E-2</v>
      </c>
      <c r="L4">
        <v>2.3746613624615831E-2</v>
      </c>
      <c r="M4">
        <v>0.13214924000550399</v>
      </c>
      <c r="N4">
        <v>-0.19481203830672389</v>
      </c>
      <c r="O4">
        <v>1.680262162208068E-3</v>
      </c>
      <c r="P4">
        <v>-7.9750883624130964E-2</v>
      </c>
      <c r="Q4">
        <v>-3.83387719280186E-2</v>
      </c>
      <c r="R4">
        <v>0.1034481617285616</v>
      </c>
      <c r="S4">
        <v>5.2547170439408122</v>
      </c>
      <c r="T4">
        <v>-7.1807056013782011E-2</v>
      </c>
      <c r="U4">
        <v>-2.7852683723829101E-3</v>
      </c>
      <c r="V4">
        <v>2.9933664374088842E-3</v>
      </c>
      <c r="W4">
        <v>0.2304309509173097</v>
      </c>
      <c r="X4">
        <v>-4.1234993048183677E-3</v>
      </c>
      <c r="Y4">
        <v>0.30166407736263978</v>
      </c>
      <c r="Z4">
        <v>0.14061280281969959</v>
      </c>
      <c r="AA4">
        <v>3.9605471167198918E-2</v>
      </c>
      <c r="AB4">
        <v>0.17170655879781219</v>
      </c>
      <c r="AC4">
        <v>0.38747102909914899</v>
      </c>
      <c r="AD4">
        <v>5.0008714934749232E-2</v>
      </c>
      <c r="AE4">
        <v>-3.5324108836094159E-2</v>
      </c>
      <c r="AF4">
        <v>-2.378310984200338E-2</v>
      </c>
      <c r="AG4">
        <f t="shared" si="0"/>
        <v>-1.9924609585352693E-2</v>
      </c>
      <c r="AI4">
        <v>91</v>
      </c>
    </row>
    <row r="5" spans="1:35" ht="15" hidden="1">
      <c r="A5" s="1" t="s">
        <v>33</v>
      </c>
      <c r="B5" s="4">
        <v>0</v>
      </c>
      <c r="C5" s="5">
        <v>2.6091E-2</v>
      </c>
      <c r="D5">
        <v>3.1250064028428337E-2</v>
      </c>
      <c r="E5">
        <v>2.1715380881752289E-2</v>
      </c>
      <c r="F5">
        <v>-0.1151999419597808</v>
      </c>
      <c r="G5">
        <v>6.1081962666027063E-2</v>
      </c>
      <c r="H5">
        <v>1.9332134351891069E-2</v>
      </c>
      <c r="I5">
        <v>-8.0978088281994265E-2</v>
      </c>
      <c r="J5">
        <v>0.14164904862579289</v>
      </c>
      <c r="K5">
        <v>7.9136701753362848E-2</v>
      </c>
      <c r="L5">
        <v>6.7010373439348347E-2</v>
      </c>
      <c r="M5">
        <v>-0.16609272167605449</v>
      </c>
      <c r="N5">
        <v>-9.0230705703282843E-2</v>
      </c>
      <c r="O5">
        <v>-8.8804116735676231E-2</v>
      </c>
      <c r="P5">
        <v>6.8834685607231938E-2</v>
      </c>
      <c r="Q5">
        <v>3.3222909702244059E-3</v>
      </c>
      <c r="R5">
        <v>6.7187727374616868E-2</v>
      </c>
      <c r="S5">
        <v>-0.39592764112250373</v>
      </c>
      <c r="T5">
        <v>0.1241006226130275</v>
      </c>
      <c r="U5">
        <v>-6.4455317508062548E-2</v>
      </c>
      <c r="V5">
        <v>6.1198346640756176E-3</v>
      </c>
      <c r="W5">
        <v>3.7884252703111132E-2</v>
      </c>
      <c r="X5">
        <v>-1.5503875968992281E-2</v>
      </c>
      <c r="Y5">
        <v>0.32969064435956169</v>
      </c>
      <c r="Z5">
        <v>0.36707987298004308</v>
      </c>
      <c r="AA5">
        <v>0.17617865010167891</v>
      </c>
      <c r="AB5">
        <v>1.6579729653934509E-2</v>
      </c>
      <c r="AC5">
        <v>0</v>
      </c>
      <c r="AD5">
        <v>0.1396130461494578</v>
      </c>
      <c r="AE5">
        <v>-7.9770468834198804E-2</v>
      </c>
      <c r="AF5">
        <v>-0.28160464562986748</v>
      </c>
      <c r="AG5">
        <f t="shared" si="0"/>
        <v>5.0659340659340746E-2</v>
      </c>
      <c r="AI5">
        <v>95.61</v>
      </c>
    </row>
    <row r="6" spans="1:35" ht="15" hidden="1">
      <c r="A6" s="1" t="s">
        <v>34</v>
      </c>
      <c r="B6" s="4">
        <v>0</v>
      </c>
      <c r="C6" s="5">
        <v>4.2438999999999998E-2</v>
      </c>
      <c r="D6">
        <v>0.18560605684314119</v>
      </c>
      <c r="E6">
        <v>5.2072434276397628E-2</v>
      </c>
      <c r="F6">
        <v>0.23869795068499131</v>
      </c>
      <c r="G6">
        <v>0.2253290509435146</v>
      </c>
      <c r="H6">
        <v>6.3793116602404387E-2</v>
      </c>
      <c r="I6">
        <v>6.4616447823082179E-2</v>
      </c>
      <c r="J6">
        <v>-2.9629629629629669E-2</v>
      </c>
      <c r="K6">
        <v>-0.15666667620340979</v>
      </c>
      <c r="L6">
        <v>-8.3333308407003148E-2</v>
      </c>
      <c r="M6">
        <v>3.2125254576929052E-3</v>
      </c>
      <c r="N6">
        <v>0.19268718872244511</v>
      </c>
      <c r="O6">
        <v>-2.2720056890520039E-2</v>
      </c>
      <c r="P6">
        <v>-2.4121824422235871E-2</v>
      </c>
      <c r="Q6">
        <v>1.9776022031443571E-2</v>
      </c>
      <c r="R6">
        <v>-3.1863597476181393E-2</v>
      </c>
      <c r="S6">
        <v>0.27465668438318153</v>
      </c>
      <c r="T6">
        <v>-2.3910125918633399E-2</v>
      </c>
      <c r="U6">
        <v>1.1702885915109819E-2</v>
      </c>
      <c r="V6">
        <v>2.571773599879568E-2</v>
      </c>
      <c r="W6">
        <v>2.9614279472804709E-2</v>
      </c>
      <c r="X6">
        <v>7.0866141732283561E-2</v>
      </c>
      <c r="Y6">
        <v>-0.29871591357647559</v>
      </c>
      <c r="Z6">
        <v>-9.8236812365999127E-2</v>
      </c>
      <c r="AA6">
        <v>-8.1285714853800206E-2</v>
      </c>
      <c r="AB6">
        <v>-0.176266865672425</v>
      </c>
      <c r="AC6">
        <v>-0.1080267419212462</v>
      </c>
      <c r="AD6">
        <v>-1.915156717112854E-2</v>
      </c>
      <c r="AE6">
        <v>-4.2068792601001381E-2</v>
      </c>
      <c r="AF6">
        <v>-6.8010776564353725E-2</v>
      </c>
      <c r="AG6">
        <f t="shared" si="0"/>
        <v>-2.7298399748980184E-2</v>
      </c>
      <c r="AI6">
        <v>93</v>
      </c>
    </row>
    <row r="7" spans="1:35" ht="15" hidden="1">
      <c r="A7" s="1" t="s">
        <v>35</v>
      </c>
      <c r="B7" s="4">
        <v>0</v>
      </c>
      <c r="C7" s="5">
        <v>5.2424999999999999E-2</v>
      </c>
      <c r="D7">
        <v>1.2779540060870559E-2</v>
      </c>
      <c r="E7">
        <v>0.1010101505720906</v>
      </c>
      <c r="F7">
        <v>-7.0072931740913114E-2</v>
      </c>
      <c r="G7">
        <v>9.3960410223565827E-3</v>
      </c>
      <c r="H7">
        <v>0.34846022559884399</v>
      </c>
      <c r="I7">
        <v>-8.4712755598831513E-2</v>
      </c>
      <c r="J7">
        <v>3.4351145038167941E-2</v>
      </c>
      <c r="K7">
        <v>-0.16600793717133219</v>
      </c>
      <c r="L7">
        <v>1.8445338843448011E-2</v>
      </c>
      <c r="M7">
        <v>-4.6660534855340163E-2</v>
      </c>
      <c r="N7">
        <v>0.23055438130469111</v>
      </c>
      <c r="O7">
        <v>1.6850093744640079E-2</v>
      </c>
      <c r="P7">
        <v>1.423717726693252E-2</v>
      </c>
      <c r="Q7">
        <v>-1.138197635927107E-2</v>
      </c>
      <c r="R7">
        <v>-1.0622143944790221E-2</v>
      </c>
      <c r="S7">
        <v>-1.762973015929592E-2</v>
      </c>
      <c r="T7">
        <v>8.1290814723111726E-3</v>
      </c>
      <c r="U7">
        <v>4.956800751237167E-2</v>
      </c>
      <c r="V7">
        <v>4.1793371138196811E-2</v>
      </c>
      <c r="W7">
        <v>-3.2106993201354572E-2</v>
      </c>
      <c r="X7">
        <v>0</v>
      </c>
      <c r="Y7">
        <v>-9.0465730656987264E-2</v>
      </c>
      <c r="Z7">
        <v>-5.5867201647774589E-4</v>
      </c>
      <c r="AA7">
        <v>-0.1034715136974583</v>
      </c>
      <c r="AB7">
        <v>5.2798025561247693E-2</v>
      </c>
      <c r="AC7">
        <v>4.1994782003353943E-2</v>
      </c>
      <c r="AD7">
        <v>-5.9608171732898667E-2</v>
      </c>
      <c r="AE7">
        <v>-7.4702438496154766E-3</v>
      </c>
      <c r="AF7">
        <v>1.2660794570542141E-2</v>
      </c>
      <c r="AG7">
        <f t="shared" si="0"/>
        <v>-1.9462365591397912E-2</v>
      </c>
      <c r="AI7">
        <v>91.19</v>
      </c>
    </row>
    <row r="8" spans="1:35" ht="15" hidden="1">
      <c r="A8" s="1" t="s">
        <v>36</v>
      </c>
      <c r="B8" s="4">
        <v>0</v>
      </c>
      <c r="C8" s="5">
        <v>5.4860000000000004E-3</v>
      </c>
      <c r="D8">
        <v>0.31861190149417001</v>
      </c>
      <c r="E8">
        <v>5.2752214708224443E-2</v>
      </c>
      <c r="F8">
        <v>6.1224476911436072E-2</v>
      </c>
      <c r="G8">
        <v>5.0531931254058859E-2</v>
      </c>
      <c r="H8">
        <v>-0.1093749856719599</v>
      </c>
      <c r="I8">
        <v>7.4468085106383031E-2</v>
      </c>
      <c r="J8">
        <v>-3.5055350553505497E-2</v>
      </c>
      <c r="K8">
        <v>4.0284380271550901E-2</v>
      </c>
      <c r="L8">
        <v>0.19016812481784021</v>
      </c>
      <c r="M8">
        <v>-1.9193863439228909E-2</v>
      </c>
      <c r="N8">
        <v>9.709608792930946E-2</v>
      </c>
      <c r="O8">
        <v>-2.3049828798781591E-2</v>
      </c>
      <c r="P8">
        <v>7.9917064369891433E-2</v>
      </c>
      <c r="Q8">
        <v>-3.7829058256439119E-2</v>
      </c>
      <c r="R8">
        <v>7.6687116807693689E-2</v>
      </c>
      <c r="S8">
        <v>1.604187480156348</v>
      </c>
      <c r="T8">
        <v>-3.9619452890869773E-2</v>
      </c>
      <c r="U8">
        <v>5.9824422643590669E-3</v>
      </c>
      <c r="V8">
        <v>-3.4992335724448487E-2</v>
      </c>
      <c r="W8">
        <v>0.34623353025246661</v>
      </c>
      <c r="X8">
        <v>-7.3529411764705843E-2</v>
      </c>
      <c r="Y8">
        <v>3.4129743901282428E-2</v>
      </c>
      <c r="Z8">
        <v>-7.5461068763492123E-2</v>
      </c>
      <c r="AA8">
        <v>-1.612173648552884E-2</v>
      </c>
      <c r="AB8">
        <v>1.090471534263515E-2</v>
      </c>
      <c r="AC8">
        <v>0.19107583244543361</v>
      </c>
      <c r="AD8">
        <v>-5.6102754878214367E-2</v>
      </c>
      <c r="AE8">
        <v>5.8045343781256253E-2</v>
      </c>
      <c r="AF8">
        <v>-7.0092563676301567E-2</v>
      </c>
      <c r="AG8">
        <f t="shared" si="0"/>
        <v>6.6454655115692596E-2</v>
      </c>
      <c r="AI8">
        <v>97.25</v>
      </c>
    </row>
    <row r="9" spans="1:35" ht="15" hidden="1">
      <c r="A9" s="1" t="s">
        <v>37</v>
      </c>
      <c r="B9" s="4">
        <v>0</v>
      </c>
      <c r="C9" s="5">
        <v>2.2214000000000001E-2</v>
      </c>
      <c r="D9">
        <v>-0.18899515690852089</v>
      </c>
      <c r="E9">
        <v>-8.8039615673281113E-2</v>
      </c>
      <c r="F9">
        <v>-0.1183431851456563</v>
      </c>
      <c r="G9">
        <v>-5.94937222419617E-2</v>
      </c>
      <c r="H9">
        <v>6.072874618980717E-2</v>
      </c>
      <c r="I9">
        <v>0.24917491749174919</v>
      </c>
      <c r="J9">
        <v>0.1051625239005736</v>
      </c>
      <c r="K9">
        <v>-3.1890631148850601E-2</v>
      </c>
      <c r="L9">
        <v>-8.6956599769381637E-2</v>
      </c>
      <c r="M9">
        <v>8.1702422405166564E-2</v>
      </c>
      <c r="N9">
        <v>7.7170137672484262E-2</v>
      </c>
      <c r="O9">
        <v>-1.6962235587329681E-2</v>
      </c>
      <c r="P9">
        <v>-4.5494785668990123E-2</v>
      </c>
      <c r="Q9">
        <v>-5.8119765768994032E-2</v>
      </c>
      <c r="R9">
        <v>-4.98575721022817E-2</v>
      </c>
      <c r="S9">
        <v>1.1699845379169209</v>
      </c>
      <c r="T9">
        <v>-1.6120781652854129E-2</v>
      </c>
      <c r="U9">
        <v>7.4950894862340078E-3</v>
      </c>
      <c r="V9">
        <v>-1.510909685844997E-2</v>
      </c>
      <c r="W9">
        <v>6.2628400891793223E-2</v>
      </c>
      <c r="X9">
        <v>-4.7619047619047672E-2</v>
      </c>
      <c r="Y9">
        <v>7.1607990056336224E-2</v>
      </c>
      <c r="Z9">
        <v>0.29504225457360039</v>
      </c>
      <c r="AA9">
        <v>0.20903511881408601</v>
      </c>
      <c r="AB9">
        <v>0.32459407377506522</v>
      </c>
      <c r="AC9">
        <v>-3.5649500067189373E-2</v>
      </c>
      <c r="AD9">
        <v>2.1511716504675871E-2</v>
      </c>
      <c r="AE9">
        <v>-4.6022814175971087E-2</v>
      </c>
      <c r="AF9">
        <v>0.16271440710937449</v>
      </c>
      <c r="AG9">
        <f t="shared" si="0"/>
        <v>-1.8611825192802134E-2</v>
      </c>
      <c r="AI9">
        <v>95.44</v>
      </c>
    </row>
    <row r="10" spans="1:35" ht="15" hidden="1">
      <c r="A10" s="1" t="s">
        <v>38</v>
      </c>
      <c r="B10" s="4">
        <v>0</v>
      </c>
      <c r="C10" s="5">
        <v>2.2748000000000001E-2</v>
      </c>
      <c r="D10">
        <v>2.949849602892352E-3</v>
      </c>
      <c r="E10">
        <v>-0.123671499766371</v>
      </c>
      <c r="F10">
        <v>2.1812047845630071E-2</v>
      </c>
      <c r="G10">
        <v>-5.518172755048345E-2</v>
      </c>
      <c r="H10">
        <v>-1.2722452425240061E-3</v>
      </c>
      <c r="I10">
        <v>-2.2457067371202118E-2</v>
      </c>
      <c r="J10">
        <v>0.54152249134948094</v>
      </c>
      <c r="K10">
        <v>-0.1035294252283433</v>
      </c>
      <c r="L10">
        <v>3.5714320814631328E-2</v>
      </c>
      <c r="M10">
        <v>-8.4577014128279226E-2</v>
      </c>
      <c r="N10">
        <v>-0.16845283203085051</v>
      </c>
      <c r="O10">
        <v>-8.3938825885511159E-2</v>
      </c>
      <c r="P10">
        <v>-0.1272052833589061</v>
      </c>
      <c r="Q10">
        <v>2.903820840189697E-2</v>
      </c>
      <c r="R10">
        <v>-9.4452833471042941E-2</v>
      </c>
      <c r="S10">
        <v>-0.34685952685261567</v>
      </c>
      <c r="T10">
        <v>1.422307215370511E-3</v>
      </c>
      <c r="U10">
        <v>9.041041779362935E-4</v>
      </c>
      <c r="V10">
        <v>5.9220305961819493E-2</v>
      </c>
      <c r="W10">
        <v>-0.27391308313957319</v>
      </c>
      <c r="X10">
        <v>0.10833333333333341</v>
      </c>
      <c r="Y10">
        <v>-9.4469076693257326E-2</v>
      </c>
      <c r="Z10">
        <v>-0.1120447997190446</v>
      </c>
      <c r="AA10">
        <v>-0.25395815322839838</v>
      </c>
      <c r="AB10">
        <v>-6.7370718435288524E-2</v>
      </c>
      <c r="AC10">
        <v>-3.1954901482634912E-2</v>
      </c>
      <c r="AD10">
        <v>9.4067448630959616E-2</v>
      </c>
      <c r="AE10">
        <v>-2.0336719108732249E-2</v>
      </c>
      <c r="AF10">
        <v>-2.4674488202606981E-2</v>
      </c>
      <c r="AG10">
        <f t="shared" si="0"/>
        <v>-0.12384744341994969</v>
      </c>
      <c r="AI10">
        <v>83.62</v>
      </c>
    </row>
    <row r="11" spans="1:35" ht="15" hidden="1">
      <c r="A11" s="1" t="s">
        <v>39</v>
      </c>
      <c r="B11" s="4">
        <v>0</v>
      </c>
      <c r="C11" s="5">
        <v>2.8989999999999998E-2</v>
      </c>
      <c r="D11">
        <v>-7.0588236119095371E-2</v>
      </c>
      <c r="E11">
        <v>-4.0793810962465697E-2</v>
      </c>
      <c r="F11">
        <v>3.940887268789095E-2</v>
      </c>
      <c r="G11">
        <v>-3.0769049734353788E-3</v>
      </c>
      <c r="H11">
        <v>-9.4267535361514776E-2</v>
      </c>
      <c r="I11">
        <v>0.2743243243243243</v>
      </c>
      <c r="J11">
        <v>-8.8664421997755372E-2</v>
      </c>
      <c r="K11">
        <v>-7.0866137790421724E-2</v>
      </c>
      <c r="L11">
        <v>-0.18872294392833749</v>
      </c>
      <c r="M11">
        <v>5.8794477284012991E-2</v>
      </c>
      <c r="N11">
        <v>-0.1681567434971446</v>
      </c>
      <c r="O11">
        <v>8.2141414035055371E-2</v>
      </c>
      <c r="P11">
        <v>-6.2056675611449452E-2</v>
      </c>
      <c r="Q11">
        <v>0.13051139073142209</v>
      </c>
      <c r="R11">
        <v>0.15562916373556621</v>
      </c>
      <c r="S11">
        <v>0.27309554903363492</v>
      </c>
      <c r="T11">
        <v>2.999654493917836E-2</v>
      </c>
      <c r="U11">
        <v>9.880958720897226E-3</v>
      </c>
      <c r="V11">
        <v>-1.1363713386027929E-2</v>
      </c>
      <c r="W11">
        <v>-0.1403858745285641</v>
      </c>
      <c r="X11">
        <v>-4.5112781954887222E-2</v>
      </c>
      <c r="Y11">
        <v>1.2704578847694711E-2</v>
      </c>
      <c r="Z11">
        <v>0.108832788906652</v>
      </c>
      <c r="AA11">
        <v>-5.6536532169554898E-2</v>
      </c>
      <c r="AB11">
        <v>-0.17723145407486021</v>
      </c>
      <c r="AC11">
        <v>-8.0582517859480784E-2</v>
      </c>
      <c r="AD11">
        <v>8.5408830310016448E-2</v>
      </c>
      <c r="AE11">
        <v>-7.034942380957121E-2</v>
      </c>
      <c r="AF11">
        <v>0.18325239684559591</v>
      </c>
      <c r="AG11">
        <f t="shared" si="0"/>
        <v>-1.4948576895479571E-2</v>
      </c>
      <c r="AI11">
        <v>82.37</v>
      </c>
    </row>
    <row r="12" spans="1:35" ht="15" hidden="1">
      <c r="A12" s="1" t="s">
        <v>40</v>
      </c>
      <c r="B12" s="4">
        <v>0</v>
      </c>
      <c r="C12" s="5">
        <v>-4.7570000000000001E-2</v>
      </c>
      <c r="D12">
        <v>-1.5822844739486589E-2</v>
      </c>
      <c r="E12">
        <v>3.2788914780178757E-2</v>
      </c>
      <c r="F12">
        <v>-4.7393172975194187E-3</v>
      </c>
      <c r="G12">
        <v>4.6296023065151024E-3</v>
      </c>
      <c r="H12">
        <v>3.5161744777110648E-2</v>
      </c>
      <c r="I12">
        <v>-0.14740190880169671</v>
      </c>
      <c r="J12">
        <v>-0.1908866995073891</v>
      </c>
      <c r="K12">
        <v>6.4971757500554395E-2</v>
      </c>
      <c r="L12">
        <v>-1.3554039128223059E-2</v>
      </c>
      <c r="M12">
        <v>-4.2463853805852048E-2</v>
      </c>
      <c r="N12">
        <v>6.7292349225639203E-2</v>
      </c>
      <c r="O12">
        <v>0.10239404913578069</v>
      </c>
      <c r="P12">
        <v>3.8707204629286229E-2</v>
      </c>
      <c r="Q12">
        <v>-7.0213100772633541E-2</v>
      </c>
      <c r="R12">
        <v>1.226672178335075E-2</v>
      </c>
      <c r="S12">
        <v>-0.19244639091587579</v>
      </c>
      <c r="T12">
        <v>-6.6905768800494481E-2</v>
      </c>
      <c r="U12">
        <v>-2.0384445003467921E-2</v>
      </c>
      <c r="V12">
        <v>-9.24627101090022E-2</v>
      </c>
      <c r="W12">
        <v>9.829717465865917E-2</v>
      </c>
      <c r="X12">
        <v>-0.13385826771653539</v>
      </c>
      <c r="Y12">
        <v>-4.1102723095007399E-2</v>
      </c>
      <c r="Z12">
        <v>-0.17828355626732681</v>
      </c>
      <c r="AA12">
        <v>-8.3138365255651991E-2</v>
      </c>
      <c r="AB12">
        <v>-0.1108115450320907</v>
      </c>
      <c r="AC12">
        <v>-2.0767340927727359E-2</v>
      </c>
      <c r="AD12">
        <v>3.8236914446571069E-2</v>
      </c>
      <c r="AE12">
        <v>-4.4349298116530537E-2</v>
      </c>
      <c r="AF12">
        <v>-3.9447731755424256E-3</v>
      </c>
      <c r="AG12">
        <f t="shared" si="0"/>
        <v>-6.0458904941119385E-2</v>
      </c>
      <c r="AI12">
        <v>77.39</v>
      </c>
    </row>
    <row r="13" spans="1:35" ht="15" hidden="1">
      <c r="A13" s="1" t="s">
        <v>41</v>
      </c>
      <c r="B13" s="4">
        <v>0</v>
      </c>
      <c r="C13" s="5">
        <v>6.9143999999999997E-2</v>
      </c>
      <c r="D13">
        <v>-7.7170423675962274E-2</v>
      </c>
      <c r="E13">
        <v>-2.8409028096452741E-2</v>
      </c>
      <c r="F13">
        <v>1.904770112177245E-2</v>
      </c>
      <c r="G13">
        <v>8.4485380716099012E-2</v>
      </c>
      <c r="H13">
        <v>0.78260869114520637</v>
      </c>
      <c r="I13">
        <v>0.29228855721393038</v>
      </c>
      <c r="J13">
        <v>0.21461187214611879</v>
      </c>
      <c r="K13">
        <v>3.183027177315001E-2</v>
      </c>
      <c r="L13">
        <v>9.0076231967815446E-2</v>
      </c>
      <c r="M13">
        <v>3.9960975351760242E-2</v>
      </c>
      <c r="N13">
        <v>-0.1248211089122004</v>
      </c>
      <c r="O13">
        <v>3.4166660307310533E-2</v>
      </c>
      <c r="P13">
        <v>-7.5676816284425574E-2</v>
      </c>
      <c r="Q13">
        <v>4.705878563229926E-2</v>
      </c>
      <c r="R13">
        <v>-0.1095305922716842</v>
      </c>
      <c r="S13">
        <v>-7.067785986626629E-2</v>
      </c>
      <c r="T13">
        <v>-5.9097283515563426E-4</v>
      </c>
      <c r="U13">
        <v>-1.405972857174276E-2</v>
      </c>
      <c r="V13">
        <v>8.0911650270521163E-2</v>
      </c>
      <c r="W13">
        <v>-8.7385469188623444E-2</v>
      </c>
      <c r="X13">
        <v>4.5454545454545407E-2</v>
      </c>
      <c r="Y13">
        <v>-8.3270006912957717E-2</v>
      </c>
      <c r="Z13">
        <v>0.6399307675366841</v>
      </c>
      <c r="AA13">
        <v>-0.1238469338332346</v>
      </c>
      <c r="AB13">
        <v>-2.696668914134237E-2</v>
      </c>
      <c r="AC13">
        <v>3.3788660832821733E-2</v>
      </c>
      <c r="AD13">
        <v>0.17624203006398551</v>
      </c>
      <c r="AE13">
        <v>0.17479062371374379</v>
      </c>
      <c r="AF13">
        <v>0.19849503016707909</v>
      </c>
      <c r="AG13">
        <f t="shared" si="0"/>
        <v>1.0337252875048497E-2</v>
      </c>
      <c r="AI13">
        <v>78.19</v>
      </c>
    </row>
    <row r="14" spans="1:35" ht="15" hidden="1">
      <c r="A14" s="1" t="s">
        <v>42</v>
      </c>
      <c r="B14" s="4">
        <v>0</v>
      </c>
      <c r="C14" s="5">
        <v>-8.3300000000000006E-3</v>
      </c>
      <c r="D14">
        <v>0.23693383061746601</v>
      </c>
      <c r="E14">
        <v>3.976601220048015E-2</v>
      </c>
      <c r="F14">
        <v>-0.13239880475432839</v>
      </c>
      <c r="G14">
        <v>-1.416422308358811E-3</v>
      </c>
      <c r="H14">
        <v>0.1814024665042242</v>
      </c>
      <c r="I14">
        <v>0.26756496631376309</v>
      </c>
      <c r="J14">
        <v>0.23558897243107779</v>
      </c>
      <c r="K14">
        <v>3.5989743220745662E-2</v>
      </c>
      <c r="L14">
        <v>9.2436987587003916E-2</v>
      </c>
      <c r="M14">
        <v>0.42455494634266722</v>
      </c>
      <c r="N14">
        <v>9.7593581916447736E-2</v>
      </c>
      <c r="O14">
        <v>1.7267201589762141E-2</v>
      </c>
      <c r="P14">
        <v>-1.9918706030416229E-3</v>
      </c>
      <c r="Q14">
        <v>-4.815405012249796E-2</v>
      </c>
      <c r="R14">
        <v>-7.1885024855827817E-2</v>
      </c>
      <c r="S14">
        <v>-4.0429793093070709E-2</v>
      </c>
      <c r="T14">
        <v>-0.14295855938101931</v>
      </c>
      <c r="U14">
        <v>-0.1142958018679006</v>
      </c>
      <c r="V14">
        <v>1.2009126759775951E-2</v>
      </c>
      <c r="W14">
        <v>0.13127411847904941</v>
      </c>
      <c r="X14">
        <v>-0.21739130434782611</v>
      </c>
      <c r="Y14">
        <v>-0.14549956415795851</v>
      </c>
      <c r="Z14">
        <v>-0.15024632112247671</v>
      </c>
      <c r="AA14">
        <v>-0.1025985232746101</v>
      </c>
      <c r="AB14">
        <v>-0.25349293156225278</v>
      </c>
      <c r="AC14">
        <v>-6.815024256686153E-2</v>
      </c>
      <c r="AD14">
        <v>5.1349270998783281E-2</v>
      </c>
      <c r="AE14">
        <v>-8.3535884625345336E-2</v>
      </c>
      <c r="AF14">
        <v>0.13931664907265359</v>
      </c>
      <c r="AG14">
        <f t="shared" si="0"/>
        <v>-0.25054354776825682</v>
      </c>
      <c r="AI14">
        <v>58.6</v>
      </c>
    </row>
    <row r="15" spans="1:35" ht="15" hidden="1">
      <c r="A15" s="1" t="s">
        <v>43</v>
      </c>
      <c r="B15" s="4">
        <v>1E-4</v>
      </c>
      <c r="C15" s="5">
        <v>4.3612999999999999E-2</v>
      </c>
      <c r="D15">
        <v>0.64225352169431127</v>
      </c>
      <c r="E15">
        <v>3.0371053552915361E-2</v>
      </c>
      <c r="F15">
        <v>5.230803943114104E-2</v>
      </c>
      <c r="G15">
        <v>6.6666710063680856E-2</v>
      </c>
      <c r="H15">
        <v>9.4193587764616948E-2</v>
      </c>
      <c r="I15">
        <v>5.0113895216400861E-2</v>
      </c>
      <c r="J15">
        <v>-7.7079107505070965E-2</v>
      </c>
      <c r="K15">
        <v>0.20595530533372511</v>
      </c>
      <c r="L15">
        <v>1.666672309033923E-2</v>
      </c>
      <c r="M15">
        <v>-0.1388989638021377</v>
      </c>
      <c r="N15">
        <v>0.1223594918726247</v>
      </c>
      <c r="O15">
        <v>1.7766349510098371E-2</v>
      </c>
      <c r="P15">
        <v>7.0858122484308339E-2</v>
      </c>
      <c r="Q15">
        <v>-5.0591394754481156E-3</v>
      </c>
      <c r="R15">
        <v>-4.9913826409382911E-2</v>
      </c>
      <c r="S15">
        <v>-0.1985857251283307</v>
      </c>
      <c r="T15">
        <v>6.8944059914591183E-2</v>
      </c>
      <c r="U15">
        <v>6.3256857516970744E-2</v>
      </c>
      <c r="V15">
        <v>5.025293984873036E-2</v>
      </c>
      <c r="W15">
        <v>0.13583616538809221</v>
      </c>
      <c r="X15">
        <v>3.3333333333333437E-2</v>
      </c>
      <c r="Y15">
        <v>-1.7101367948565201E-2</v>
      </c>
      <c r="Z15">
        <v>-4.1408026107377927E-3</v>
      </c>
      <c r="AA15">
        <v>-9.2611152570840183E-2</v>
      </c>
      <c r="AB15">
        <v>2.592137148229368E-3</v>
      </c>
      <c r="AC15">
        <v>-0.16940295288891449</v>
      </c>
      <c r="AD15">
        <v>-7.9575010780147504E-2</v>
      </c>
      <c r="AE15">
        <v>7.1376874785210598E-2</v>
      </c>
      <c r="AF15">
        <v>-0.17054350020636849</v>
      </c>
      <c r="AG15">
        <f t="shared" si="0"/>
        <v>0.13532423208191124</v>
      </c>
      <c r="AI15">
        <v>66.53</v>
      </c>
    </row>
    <row r="16" spans="1:35" ht="15" hidden="1">
      <c r="A16" s="1" t="s">
        <v>44</v>
      </c>
      <c r="B16" s="4">
        <v>0</v>
      </c>
      <c r="C16" s="5">
        <v>-5.2589999999999998E-2</v>
      </c>
      <c r="D16">
        <v>-0.20926240242831981</v>
      </c>
      <c r="E16">
        <v>7.641922291595149E-2</v>
      </c>
      <c r="F16">
        <v>-0.1364421511036521</v>
      </c>
      <c r="G16">
        <v>-4.3882923268861007E-2</v>
      </c>
      <c r="H16">
        <v>-0.24764154550654771</v>
      </c>
      <c r="I16">
        <v>-0.31887201735357917</v>
      </c>
      <c r="J16">
        <v>-0.27802197802197798</v>
      </c>
      <c r="K16">
        <v>-0.23662552752562041</v>
      </c>
      <c r="L16">
        <v>-0.1059269566055407</v>
      </c>
      <c r="M16">
        <v>-7.5734205099270091E-2</v>
      </c>
      <c r="N16">
        <v>-0.16657577654188929</v>
      </c>
      <c r="O16">
        <v>-0.1097399256827478</v>
      </c>
      <c r="P16">
        <v>4.678488077102938E-2</v>
      </c>
      <c r="Q16">
        <v>-5.2542370797995841E-2</v>
      </c>
      <c r="R16">
        <v>0.1105072674826368</v>
      </c>
      <c r="S16">
        <v>-0.40955880109001608</v>
      </c>
      <c r="T16">
        <v>-7.6957806227405334E-2</v>
      </c>
      <c r="U16">
        <v>5.7618342088328056E-3</v>
      </c>
      <c r="V16">
        <v>-8.4453731309192093E-2</v>
      </c>
      <c r="W16">
        <v>-5.7692254788774933E-2</v>
      </c>
      <c r="X16">
        <v>0.32258064516129031</v>
      </c>
      <c r="Y16">
        <v>0.108349953027487</v>
      </c>
      <c r="Z16">
        <v>-0.14760912056870559</v>
      </c>
      <c r="AA16">
        <v>-0.18679502869890799</v>
      </c>
      <c r="AB16">
        <v>-0.28111303573344992</v>
      </c>
      <c r="AC16">
        <v>-8.7151864964516546E-2</v>
      </c>
      <c r="AD16">
        <v>-0.18027096018037531</v>
      </c>
      <c r="AE16">
        <v>-8.0913823902997617E-2</v>
      </c>
      <c r="AF16">
        <v>-0.26463390806075732</v>
      </c>
      <c r="AG16">
        <f t="shared" si="0"/>
        <v>0.18758454832406435</v>
      </c>
      <c r="AI16">
        <v>79.010000000000005</v>
      </c>
    </row>
    <row r="17" spans="1:35" ht="15" hidden="1">
      <c r="A17" s="1" t="s">
        <v>45</v>
      </c>
      <c r="B17" s="4">
        <v>0</v>
      </c>
      <c r="C17" s="5">
        <v>-3.1359999999999999E-2</v>
      </c>
      <c r="D17">
        <v>5.8568323884338191E-2</v>
      </c>
      <c r="E17">
        <v>-4.4542463683824529E-2</v>
      </c>
      <c r="F17">
        <v>-1.4000101700463509E-2</v>
      </c>
      <c r="G17">
        <v>3.3379601547276039E-2</v>
      </c>
      <c r="H17">
        <v>-9.2476454259178276E-2</v>
      </c>
      <c r="I17">
        <v>9.5541401273886439E-3</v>
      </c>
      <c r="J17">
        <v>0.1187214611872147</v>
      </c>
      <c r="K17">
        <v>5.3908303829837134E-3</v>
      </c>
      <c r="L17">
        <v>-2.9619047838132299E-2</v>
      </c>
      <c r="M17">
        <v>5.6438107043025987E-2</v>
      </c>
      <c r="N17">
        <v>-5.1765751005211644E-3</v>
      </c>
      <c r="O17">
        <v>4.5335401333300503E-2</v>
      </c>
      <c r="P17">
        <v>3.3119501648978027E-2</v>
      </c>
      <c r="Q17">
        <v>-5.3666662867289938E-3</v>
      </c>
      <c r="R17">
        <v>5.7096041767573442E-2</v>
      </c>
      <c r="S17">
        <v>0.1743461951175298</v>
      </c>
      <c r="T17">
        <v>3.8399649067646813E-2</v>
      </c>
      <c r="U17">
        <v>-1.9372733718980961E-2</v>
      </c>
      <c r="V17">
        <v>4.9416064388418501E-2</v>
      </c>
      <c r="W17">
        <v>-2.0408204226431529E-2</v>
      </c>
      <c r="X17">
        <v>0</v>
      </c>
      <c r="Y17">
        <v>-8.490287181551559E-2</v>
      </c>
      <c r="Z17">
        <v>0.11560979703577549</v>
      </c>
      <c r="AA17">
        <v>-9.5060876749335832E-2</v>
      </c>
      <c r="AB17">
        <v>-0.14946664929183129</v>
      </c>
      <c r="AC17">
        <v>0.1697835046630545</v>
      </c>
      <c r="AD17">
        <v>0.1421698705715331</v>
      </c>
      <c r="AE17">
        <v>-8.2037245496116018E-3</v>
      </c>
      <c r="AF17">
        <v>1.2363246823570821E-2</v>
      </c>
      <c r="AG17">
        <f t="shared" si="0"/>
        <v>3.1514998101506153E-2</v>
      </c>
      <c r="AI17">
        <v>81.5</v>
      </c>
    </row>
    <row r="18" spans="1:35" ht="15" hidden="1">
      <c r="A18" s="1" t="s">
        <v>46</v>
      </c>
      <c r="B18" s="4">
        <v>1E-4</v>
      </c>
      <c r="C18" s="5">
        <v>3.5772999999999999E-2</v>
      </c>
      <c r="D18">
        <v>0.10450814345997329</v>
      </c>
      <c r="E18">
        <v>-6.4994327836473187E-2</v>
      </c>
      <c r="F18">
        <v>4.6653142381711137E-2</v>
      </c>
      <c r="G18">
        <v>5.3836514347944684E-3</v>
      </c>
      <c r="H18">
        <v>2.2452490549236041E-2</v>
      </c>
      <c r="I18">
        <v>4.6267087276550933E-2</v>
      </c>
      <c r="J18">
        <v>6.5306122448979487E-2</v>
      </c>
      <c r="K18">
        <v>-2.41286631927865E-2</v>
      </c>
      <c r="L18">
        <v>0.1133720155782583</v>
      </c>
      <c r="M18">
        <v>3.0470895644832741E-2</v>
      </c>
      <c r="N18">
        <v>3.0706804295678621E-2</v>
      </c>
      <c r="O18">
        <v>0.12951145649558191</v>
      </c>
      <c r="P18">
        <v>8.5762545056587758E-2</v>
      </c>
      <c r="Q18">
        <v>-1.7432614109507141E-3</v>
      </c>
      <c r="R18">
        <v>0.20927144998778099</v>
      </c>
      <c r="S18">
        <v>0.30646864221862469</v>
      </c>
      <c r="T18">
        <v>-7.6114791077113941E-2</v>
      </c>
      <c r="U18">
        <v>-2.620829628689714E-2</v>
      </c>
      <c r="V18">
        <v>-0.1558989840356696</v>
      </c>
      <c r="W18">
        <v>5.7942731980196172E-2</v>
      </c>
      <c r="X18">
        <v>0.1219512195121952</v>
      </c>
      <c r="Y18">
        <v>0.24437257656081221</v>
      </c>
      <c r="Z18">
        <v>-1.6615699788840591E-2</v>
      </c>
      <c r="AA18">
        <v>-7.9999977183119131E-2</v>
      </c>
      <c r="AB18">
        <v>-0.1022002598795001</v>
      </c>
      <c r="AC18">
        <v>-0.1043331718332516</v>
      </c>
      <c r="AD18">
        <v>3.886137621332475E-2</v>
      </c>
      <c r="AE18">
        <v>-5.0987620412567547E-2</v>
      </c>
      <c r="AF18">
        <v>-6.8013133596328212E-2</v>
      </c>
      <c r="AG18">
        <f t="shared" si="0"/>
        <v>-1.7055214723926349E-2</v>
      </c>
      <c r="AI18">
        <v>80.11</v>
      </c>
    </row>
    <row r="19" spans="1:35" ht="15" hidden="1">
      <c r="A19" s="1" t="s">
        <v>47</v>
      </c>
      <c r="B19" s="4">
        <v>1E-4</v>
      </c>
      <c r="C19" s="5">
        <v>-8.7959999999999997E-2</v>
      </c>
      <c r="D19">
        <v>-0.26530609717269171</v>
      </c>
      <c r="E19">
        <v>-3.4146437593037822E-2</v>
      </c>
      <c r="F19">
        <v>-3.4883703025622943E-2</v>
      </c>
      <c r="G19">
        <v>-4.4176751649748658E-2</v>
      </c>
      <c r="H19">
        <v>-0.19594598208316619</v>
      </c>
      <c r="I19">
        <v>-0.31457286432160803</v>
      </c>
      <c r="J19">
        <v>-0.22733077905491689</v>
      </c>
      <c r="K19">
        <v>-0.15659344924012919</v>
      </c>
      <c r="L19">
        <v>-4.6997375797516387E-2</v>
      </c>
      <c r="M19">
        <v>2.3041489121449651E-2</v>
      </c>
      <c r="N19">
        <v>-6.2413392232530403E-2</v>
      </c>
      <c r="O19">
        <v>-4.6599150419696637E-2</v>
      </c>
      <c r="P19">
        <v>-2.8539082979394999E-2</v>
      </c>
      <c r="Q19">
        <v>-4.0515766356227889E-2</v>
      </c>
      <c r="R19">
        <v>3.7419291216318477E-2</v>
      </c>
      <c r="S19">
        <v>-0.37905842617724589</v>
      </c>
      <c r="T19">
        <v>-0.1861330383827331</v>
      </c>
      <c r="U19">
        <v>-6.6872190985473146E-2</v>
      </c>
      <c r="V19">
        <v>8.333424902670683E-2</v>
      </c>
      <c r="W19">
        <v>-0.1698461679311899</v>
      </c>
      <c r="X19">
        <v>-0.2318840579710145</v>
      </c>
      <c r="Y19">
        <v>-0.22983333694766989</v>
      </c>
      <c r="Z19">
        <v>-6.269452475596915E-2</v>
      </c>
      <c r="AA19">
        <v>-0.16619260671076691</v>
      </c>
      <c r="AB19">
        <v>-0.25840181994591882</v>
      </c>
      <c r="AC19">
        <v>-0.2184124624667132</v>
      </c>
      <c r="AD19">
        <v>-0.15557173370118529</v>
      </c>
      <c r="AE19">
        <v>-0.2226486414328612</v>
      </c>
      <c r="AF19">
        <v>-0.33061179039459138</v>
      </c>
      <c r="AG19">
        <f t="shared" si="0"/>
        <v>-5.6297590812632747E-2</v>
      </c>
      <c r="AI19">
        <v>75.599999999999994</v>
      </c>
    </row>
    <row r="20" spans="1:35" ht="15" hidden="1">
      <c r="A20" s="1" t="s">
        <v>48</v>
      </c>
      <c r="B20" s="4">
        <v>2.9999999999999997E-4</v>
      </c>
      <c r="C20" s="6">
        <v>5.3199999999999999E-5</v>
      </c>
      <c r="D20">
        <v>2.0202000741265099E-2</v>
      </c>
      <c r="E20">
        <v>-3.7879085129250982E-3</v>
      </c>
      <c r="F20">
        <v>-0.11746991676129689</v>
      </c>
      <c r="G20">
        <v>-4.341732538708809E-2</v>
      </c>
      <c r="H20">
        <v>5.042020173979056E-2</v>
      </c>
      <c r="I20">
        <v>-7.0381231671554301E-2</v>
      </c>
      <c r="J20">
        <v>3.3057851239669311E-2</v>
      </c>
      <c r="K20">
        <v>6.5146519092551536E-3</v>
      </c>
      <c r="L20">
        <v>2.8767097054242411E-2</v>
      </c>
      <c r="M20">
        <v>-8.3708699349561599E-2</v>
      </c>
      <c r="N20">
        <v>4.5107717426895464E-3</v>
      </c>
      <c r="O20">
        <v>8.6465670631989067E-2</v>
      </c>
      <c r="P20">
        <v>-4.1562293656328693E-2</v>
      </c>
      <c r="Q20">
        <v>0.23032636130432471</v>
      </c>
      <c r="R20">
        <v>9.4527302100693156E-2</v>
      </c>
      <c r="S20">
        <v>-6.2745137931474626E-2</v>
      </c>
      <c r="T20">
        <v>-1.066012574950603E-2</v>
      </c>
      <c r="U20">
        <v>0.17450243511370989</v>
      </c>
      <c r="V20">
        <v>1.9191352207296401E-2</v>
      </c>
      <c r="W20">
        <v>-0.24166051031827551</v>
      </c>
      <c r="X20">
        <v>0.10377358490566049</v>
      </c>
      <c r="Y20">
        <v>0.17891466587580229</v>
      </c>
      <c r="Z20">
        <v>-6.8311221027957725E-2</v>
      </c>
      <c r="AA20">
        <v>-4.2397700771212077E-2</v>
      </c>
      <c r="AB20">
        <v>2.1528524942411979E-2</v>
      </c>
      <c r="AC20">
        <v>5.0480780252338597E-2</v>
      </c>
      <c r="AD20">
        <v>-2.1838731548666331E-2</v>
      </c>
      <c r="AE20">
        <v>4.2004824310387663E-2</v>
      </c>
      <c r="AF20">
        <v>-0.39813282613161122</v>
      </c>
      <c r="AG20">
        <f t="shared" si="0"/>
        <v>3.0158730158730274E-2</v>
      </c>
      <c r="AI20">
        <v>77.88</v>
      </c>
    </row>
    <row r="21" spans="1:35" ht="15" hidden="1">
      <c r="A21" s="1" t="s">
        <v>49</v>
      </c>
      <c r="B21" s="4">
        <v>5.9999999999999995E-4</v>
      </c>
      <c r="C21" s="5">
        <v>-8.3919999999999995E-2</v>
      </c>
      <c r="D21">
        <v>-9.900980750178201E-3</v>
      </c>
      <c r="E21">
        <v>9.752928911790093E-2</v>
      </c>
      <c r="F21">
        <v>-0.1262798204839071</v>
      </c>
      <c r="G21">
        <v>-9.0775953444697133E-2</v>
      </c>
      <c r="H21">
        <v>-2.1999969482421888E-2</v>
      </c>
      <c r="I21">
        <v>-0.194006309148265</v>
      </c>
      <c r="J21">
        <v>-0.21360000000000001</v>
      </c>
      <c r="K21">
        <v>8.0906151114637836E-2</v>
      </c>
      <c r="L21">
        <v>-6.6578280334281814E-3</v>
      </c>
      <c r="M21">
        <v>-1.8844754114179189E-2</v>
      </c>
      <c r="N21">
        <v>0.20008667212031089</v>
      </c>
      <c r="O21">
        <v>-4.7791797199181474E-3</v>
      </c>
      <c r="P21">
        <v>2.1943542885209499E-2</v>
      </c>
      <c r="Q21">
        <v>-6.2402457864169203E-2</v>
      </c>
      <c r="R21">
        <v>-0.14659083852215599</v>
      </c>
      <c r="S21">
        <v>-5.5090615291009781E-2</v>
      </c>
      <c r="T21">
        <v>-0.14523718807845171</v>
      </c>
      <c r="U21">
        <v>-0.12142157356106981</v>
      </c>
      <c r="V21">
        <v>-8.768801306870122E-2</v>
      </c>
      <c r="W21">
        <v>-8.9931492061290252E-2</v>
      </c>
      <c r="X21">
        <v>-0.2478632478632479</v>
      </c>
      <c r="Y21">
        <v>-0.27434746166462742</v>
      </c>
      <c r="Z21">
        <v>-7.4338041234470298E-2</v>
      </c>
      <c r="AA21">
        <v>-7.5826961834292828E-2</v>
      </c>
      <c r="AB21">
        <v>-0.13445734384683719</v>
      </c>
      <c r="AC21">
        <v>-0.30034325729326272</v>
      </c>
      <c r="AD21">
        <v>1.1706434565140089E-2</v>
      </c>
      <c r="AE21">
        <v>-1.6060387212759712E-2</v>
      </c>
      <c r="AF21">
        <v>-7.8809142598857629E-2</v>
      </c>
      <c r="AG21">
        <f t="shared" si="0"/>
        <v>-2.5680534155103629E-4</v>
      </c>
      <c r="AI21">
        <v>77.86</v>
      </c>
    </row>
    <row r="22" spans="1:35" ht="15" hidden="1">
      <c r="A22" s="1" t="s">
        <v>50</v>
      </c>
      <c r="B22" s="4">
        <v>8.0000000000000004E-4</v>
      </c>
      <c r="C22" s="5">
        <v>9.1116000000000003E-2</v>
      </c>
      <c r="D22">
        <v>-5.7500004768371582E-2</v>
      </c>
      <c r="E22">
        <v>-7.1089985517661103E-2</v>
      </c>
      <c r="F22">
        <v>0.10026031235283921</v>
      </c>
      <c r="G22">
        <v>4.4065326990600173E-2</v>
      </c>
      <c r="H22">
        <v>0.33128827081260548</v>
      </c>
      <c r="I22">
        <v>4.3052837573385627E-2</v>
      </c>
      <c r="J22">
        <v>3.1536113936927679E-2</v>
      </c>
      <c r="K22">
        <v>-3.5928110372100752E-2</v>
      </c>
      <c r="L22">
        <v>8.8220336062697191E-2</v>
      </c>
      <c r="M22">
        <v>8.1837112117231881E-2</v>
      </c>
      <c r="N22">
        <v>-8.5051517167184731E-2</v>
      </c>
      <c r="O22">
        <v>8.153255771050949E-2</v>
      </c>
      <c r="P22">
        <v>1.755288391899068E-2</v>
      </c>
      <c r="Q22">
        <v>2.4958491756112759E-2</v>
      </c>
      <c r="R22">
        <v>4.3941375634819042E-2</v>
      </c>
      <c r="S22">
        <v>7.4538790431849522E-2</v>
      </c>
      <c r="T22">
        <v>0.1239406068084747</v>
      </c>
      <c r="U22">
        <v>7.8750404176999966E-2</v>
      </c>
      <c r="V22">
        <v>-3.0068811138567408E-2</v>
      </c>
      <c r="W22">
        <v>-5.9076279908213743E-2</v>
      </c>
      <c r="X22">
        <v>0.17045454545454539</v>
      </c>
      <c r="Y22">
        <v>-4.1734283546386967E-2</v>
      </c>
      <c r="Z22">
        <v>3.025298282882671E-2</v>
      </c>
      <c r="AA22">
        <v>7.2687208475517906E-2</v>
      </c>
      <c r="AB22">
        <v>-0.202337507549051</v>
      </c>
      <c r="AC22">
        <v>6.2959974373218319E-2</v>
      </c>
      <c r="AD22">
        <v>0.1224458354991278</v>
      </c>
      <c r="AE22">
        <v>8.3244895534640317E-2</v>
      </c>
      <c r="AF22">
        <v>1.548070884162289E-2</v>
      </c>
      <c r="AG22">
        <f t="shared" si="0"/>
        <v>2.6843051631132875E-2</v>
      </c>
      <c r="AI22">
        <v>79.95</v>
      </c>
    </row>
    <row r="23" spans="1:35" ht="15" hidden="1">
      <c r="A23" s="1" t="s">
        <v>51</v>
      </c>
      <c r="B23" s="4">
        <v>1.9E-3</v>
      </c>
      <c r="C23" s="5">
        <v>-4.2439999999999999E-2</v>
      </c>
      <c r="D23">
        <v>7.4270613057015655E-2</v>
      </c>
      <c r="E23">
        <v>9.056126963635025E-2</v>
      </c>
      <c r="F23">
        <v>1.7751628120944659E-2</v>
      </c>
      <c r="G23">
        <v>-9.4138521410693121E-2</v>
      </c>
      <c r="H23">
        <v>-4.301074197680077E-2</v>
      </c>
      <c r="I23">
        <v>6.5666041275797449E-2</v>
      </c>
      <c r="J23">
        <v>4.1420118343195263E-2</v>
      </c>
      <c r="K23">
        <v>3.726704487356014E-2</v>
      </c>
      <c r="L23">
        <v>5.3672204229482823E-2</v>
      </c>
      <c r="M23">
        <v>-0.1069084989681818</v>
      </c>
      <c r="N23">
        <v>-0.19619729199218661</v>
      </c>
      <c r="O23">
        <v>1.2065591413054969E-2</v>
      </c>
      <c r="P23">
        <v>-4.5553460441618898E-2</v>
      </c>
      <c r="Q23">
        <v>-1.4610522765182489E-2</v>
      </c>
      <c r="R23">
        <v>-9.6938713588491709E-2</v>
      </c>
      <c r="S23">
        <v>-0.3736264208436727</v>
      </c>
      <c r="T23">
        <v>5.6361935983720413E-2</v>
      </c>
      <c r="U23">
        <v>-3.1804624516433837E-2</v>
      </c>
      <c r="V23">
        <v>1.2702327671791911E-3</v>
      </c>
      <c r="W23">
        <v>0.1244292379119063</v>
      </c>
      <c r="X23">
        <v>-9.2233009708737823E-2</v>
      </c>
      <c r="Y23">
        <v>-1.099369114984039E-2</v>
      </c>
      <c r="Z23">
        <v>9.1831354123875109E-2</v>
      </c>
      <c r="AA23">
        <v>0.18275161483306299</v>
      </c>
      <c r="AB23">
        <v>3.7851091025598249E-2</v>
      </c>
      <c r="AC23">
        <v>-0.27769228128286499</v>
      </c>
      <c r="AD23">
        <v>-0.1125222989671321</v>
      </c>
      <c r="AE23">
        <v>-7.6621701923518026E-2</v>
      </c>
      <c r="AF23">
        <v>0.14255153565288151</v>
      </c>
      <c r="AG23">
        <f t="shared" si="0"/>
        <v>-1.8261413383364733E-2</v>
      </c>
      <c r="AI23">
        <v>78.489999999999995</v>
      </c>
    </row>
    <row r="24" spans="1:35" ht="15" hidden="1">
      <c r="A24" s="1" t="s">
        <v>52</v>
      </c>
      <c r="B24" s="4">
        <v>1.9E-3</v>
      </c>
      <c r="C24" s="5">
        <v>-9.3399999999999997E-2</v>
      </c>
      <c r="D24">
        <v>-0.1777778353383648</v>
      </c>
      <c r="E24">
        <v>-0.1432713454744986</v>
      </c>
      <c r="F24">
        <v>2.0930104719236949E-2</v>
      </c>
      <c r="G24">
        <v>-8.235294194252385E-2</v>
      </c>
      <c r="H24">
        <v>-0.1203852342190472</v>
      </c>
      <c r="I24">
        <v>-0.17869718309859151</v>
      </c>
      <c r="J24">
        <v>-0.19223484848484851</v>
      </c>
      <c r="K24">
        <v>-0.1646706486377483</v>
      </c>
      <c r="L24">
        <v>-3.485243956817019E-2</v>
      </c>
      <c r="M24">
        <v>-3.8461500246246623E-2</v>
      </c>
      <c r="N24">
        <v>-0.12910460692303341</v>
      </c>
      <c r="O24">
        <v>-9.7740571221971217E-2</v>
      </c>
      <c r="P24">
        <v>3.8153005551387453E-2</v>
      </c>
      <c r="Q24">
        <v>2.800930713072192E-2</v>
      </c>
      <c r="R24">
        <v>-4.8029106850890242E-2</v>
      </c>
      <c r="S24">
        <v>-0.23574562192366821</v>
      </c>
      <c r="T24">
        <v>-0.15836904290268469</v>
      </c>
      <c r="U24">
        <v>-8.7964131031537884E-2</v>
      </c>
      <c r="V24">
        <v>-0.1446333544788396</v>
      </c>
      <c r="W24">
        <v>-0.24568532582838479</v>
      </c>
      <c r="X24">
        <v>-0.21390374331550799</v>
      </c>
      <c r="Y24">
        <v>-0.17721201205760739</v>
      </c>
      <c r="Z24">
        <v>-5.6723706803684881E-2</v>
      </c>
      <c r="AA24">
        <v>1.128464892368908E-2</v>
      </c>
      <c r="AB24">
        <v>-0.17058821285472189</v>
      </c>
      <c r="AC24">
        <v>-0.273695428934559</v>
      </c>
      <c r="AD24">
        <v>-5.3604445407336658E-2</v>
      </c>
      <c r="AE24">
        <v>-0.1106396689679351</v>
      </c>
      <c r="AF24">
        <v>-0.25421349016929679</v>
      </c>
      <c r="AG24">
        <f t="shared" si="0"/>
        <v>-5.2872977449356484E-2</v>
      </c>
      <c r="AI24">
        <v>74.34</v>
      </c>
    </row>
    <row r="25" spans="1:35" ht="15" hidden="1">
      <c r="A25" s="1" t="s">
        <v>53</v>
      </c>
      <c r="B25" s="4">
        <v>2.3E-3</v>
      </c>
      <c r="C25" s="5">
        <v>7.9863000000000003E-2</v>
      </c>
      <c r="D25">
        <v>5.4054075339699859E-2</v>
      </c>
      <c r="E25">
        <v>-7.832170398731908E-2</v>
      </c>
      <c r="F25">
        <v>9.2255195499836962E-2</v>
      </c>
      <c r="G25">
        <v>8.5469782230196412E-3</v>
      </c>
      <c r="H25">
        <v>-7.8467140454858142E-2</v>
      </c>
      <c r="I25">
        <v>-0.1082529474812433</v>
      </c>
      <c r="J25">
        <v>-7.2684642438452518E-2</v>
      </c>
      <c r="K25">
        <v>4.6595023734185233E-2</v>
      </c>
      <c r="L25">
        <v>-2.361118049129074E-2</v>
      </c>
      <c r="M25">
        <v>-9.8876998955981232E-3</v>
      </c>
      <c r="N25">
        <v>2.4707288967893429E-2</v>
      </c>
      <c r="O25">
        <v>4.3358592225071442E-2</v>
      </c>
      <c r="P25">
        <v>3.6897809741140097E-2</v>
      </c>
      <c r="Q25">
        <v>6.581047422862607E-2</v>
      </c>
      <c r="R25">
        <v>-2.2455146893456849E-2</v>
      </c>
      <c r="S25">
        <v>-4.447630717147788E-2</v>
      </c>
      <c r="T25">
        <v>0.12943922306662209</v>
      </c>
      <c r="U25">
        <v>8.8583683075731834E-2</v>
      </c>
      <c r="V25">
        <v>-2.1768427604454299E-2</v>
      </c>
      <c r="W25">
        <v>8.479146781069935E-2</v>
      </c>
      <c r="X25">
        <v>7.4829931972789199E-2</v>
      </c>
      <c r="Y25">
        <v>-3.7815333702826297E-2</v>
      </c>
      <c r="Z25">
        <v>0.18040432229503581</v>
      </c>
      <c r="AA25">
        <v>5.579404235951313E-2</v>
      </c>
      <c r="AB25">
        <v>-1.5248237359655969E-2</v>
      </c>
      <c r="AC25">
        <v>0.1436950138426103</v>
      </c>
      <c r="AD25">
        <v>9.91986727926506E-2</v>
      </c>
      <c r="AE25">
        <v>8.6972507861776016E-2</v>
      </c>
      <c r="AF25">
        <v>-7.4074091812314058E-2</v>
      </c>
      <c r="AG25">
        <f t="shared" si="0"/>
        <v>-2.0715630885122516E-2</v>
      </c>
      <c r="AI25">
        <v>72.8</v>
      </c>
    </row>
    <row r="26" spans="1:35" ht="15" hidden="1">
      <c r="A26" s="1" t="s">
        <v>54</v>
      </c>
      <c r="B26" s="4">
        <v>2.8999999999999998E-3</v>
      </c>
      <c r="C26" s="5">
        <v>5.3753000000000002E-2</v>
      </c>
      <c r="D26">
        <v>0.15384621132159501</v>
      </c>
      <c r="E26">
        <v>0.16995445145332269</v>
      </c>
      <c r="F26">
        <v>1.5641319255262239E-2</v>
      </c>
      <c r="G26">
        <v>0.1271186893823433</v>
      </c>
      <c r="H26">
        <v>0.14059402919051681</v>
      </c>
      <c r="I26">
        <v>4.5673076923076872E-2</v>
      </c>
      <c r="J26">
        <v>9.9873577749683973E-2</v>
      </c>
      <c r="K26">
        <v>0.11643832372800419</v>
      </c>
      <c r="L26">
        <v>0.1052632593155276</v>
      </c>
      <c r="M26">
        <v>-5.583289876454911E-2</v>
      </c>
      <c r="N26">
        <v>0.27783222242334399</v>
      </c>
      <c r="O26">
        <v>-8.0979614148632084E-2</v>
      </c>
      <c r="P26">
        <v>-2.899504803789776E-2</v>
      </c>
      <c r="Q26">
        <v>-6.7770983578350763E-2</v>
      </c>
      <c r="R26">
        <v>-1.2251283370510071E-2</v>
      </c>
      <c r="S26">
        <v>8.5585656279730804E-2</v>
      </c>
      <c r="T26">
        <v>-8.1377888437766943E-2</v>
      </c>
      <c r="U26">
        <v>3.9805365379533393E-2</v>
      </c>
      <c r="V26">
        <v>-3.7241438812990912E-2</v>
      </c>
      <c r="W26">
        <v>-5.2109247055234897E-2</v>
      </c>
      <c r="X26">
        <v>3.7974683544303778E-2</v>
      </c>
      <c r="Y26">
        <v>9.6069890655042567E-2</v>
      </c>
      <c r="Z26">
        <v>0.2046552373178909</v>
      </c>
      <c r="AA26">
        <v>3.3333320410917411E-2</v>
      </c>
      <c r="AB26">
        <v>6.8959271754110985E-2</v>
      </c>
      <c r="AC26">
        <v>0.22435896887268239</v>
      </c>
      <c r="AD26">
        <v>0.10234622172547431</v>
      </c>
      <c r="AE26">
        <v>-0.10795071364908811</v>
      </c>
      <c r="AF26">
        <v>0.33932197700112549</v>
      </c>
      <c r="AG26">
        <f t="shared" si="0"/>
        <v>1.5796703296703463E-2</v>
      </c>
      <c r="AI26">
        <v>73.95</v>
      </c>
    </row>
    <row r="27" spans="1:35" ht="15" hidden="1">
      <c r="A27" s="1" t="s">
        <v>55</v>
      </c>
      <c r="B27" s="4">
        <v>3.3E-3</v>
      </c>
      <c r="C27" s="5">
        <v>-5.8970000000000002E-2</v>
      </c>
      <c r="D27">
        <v>-3.4567925508855901E-2</v>
      </c>
      <c r="E27">
        <v>8.6900234191763737E-2</v>
      </c>
      <c r="F27">
        <v>-1.7492820175803111E-2</v>
      </c>
      <c r="G27">
        <v>9.3984159839801684E-3</v>
      </c>
      <c r="H27">
        <v>-3.2986072248513798E-2</v>
      </c>
      <c r="I27">
        <v>-3.5632183908046011E-2</v>
      </c>
      <c r="J27">
        <v>2.6436781609195489E-2</v>
      </c>
      <c r="K27">
        <v>-1.533740873084455E-2</v>
      </c>
      <c r="L27">
        <v>0.1158300589485157</v>
      </c>
      <c r="M27">
        <v>3.9698826451653568E-2</v>
      </c>
      <c r="N27">
        <v>5.7510140405616639E-3</v>
      </c>
      <c r="O27">
        <v>-8.0818191913226811E-2</v>
      </c>
      <c r="P27">
        <v>-6.1418342445799801E-2</v>
      </c>
      <c r="Q27">
        <v>-9.6931413903063035E-3</v>
      </c>
      <c r="R27">
        <v>-7.4418495553322028E-2</v>
      </c>
      <c r="S27">
        <v>-0.43706778637611798</v>
      </c>
      <c r="T27">
        <v>-0.1122918731342942</v>
      </c>
      <c r="U27">
        <v>-6.5759402971104608E-2</v>
      </c>
      <c r="V27">
        <v>-2.8812512598058389E-2</v>
      </c>
      <c r="W27">
        <v>-0.25261778299302828</v>
      </c>
      <c r="X27">
        <v>0.1036585365853659</v>
      </c>
      <c r="Y27">
        <v>-0.1489788039689173</v>
      </c>
      <c r="Z27">
        <v>-7.765224369003465E-2</v>
      </c>
      <c r="AA27">
        <v>-4.4846553352750451E-2</v>
      </c>
      <c r="AB27">
        <v>-0.3144685616445001</v>
      </c>
      <c r="AC27">
        <v>-0.2492146666918317</v>
      </c>
      <c r="AD27">
        <v>-6.0805924108660259E-2</v>
      </c>
      <c r="AE27">
        <v>-1.4760196347361591E-2</v>
      </c>
      <c r="AF27">
        <v>-0.27638569053023332</v>
      </c>
      <c r="AG27">
        <f t="shared" si="0"/>
        <v>3.5158891142663906E-2</v>
      </c>
      <c r="AI27">
        <v>76.55</v>
      </c>
    </row>
    <row r="28" spans="1:35" ht="15" hidden="1">
      <c r="A28" s="1" t="s">
        <v>56</v>
      </c>
      <c r="B28" s="4">
        <v>3.4999999999999996E-3</v>
      </c>
      <c r="C28" s="5">
        <v>6.1753000000000002E-2</v>
      </c>
      <c r="D28">
        <v>8.1841413355062231E-2</v>
      </c>
      <c r="E28">
        <v>8.4725449184789525E-2</v>
      </c>
      <c r="F28">
        <v>4.126982018366987E-2</v>
      </c>
      <c r="G28">
        <v>1.303538278690031E-2</v>
      </c>
      <c r="H28">
        <v>9.1561910309962302E-2</v>
      </c>
      <c r="I28">
        <v>7.8665077473182299E-2</v>
      </c>
      <c r="J28">
        <v>3.6954087346024567E-2</v>
      </c>
      <c r="K28">
        <v>5.9190048274933897E-2</v>
      </c>
      <c r="L28">
        <v>0.140715127504913</v>
      </c>
      <c r="M28">
        <v>1.21951579664854E-2</v>
      </c>
      <c r="N28">
        <v>0.12997047866993941</v>
      </c>
      <c r="O28">
        <v>4.1135441346834563E-2</v>
      </c>
      <c r="P28">
        <v>1.6811305331393411E-2</v>
      </c>
      <c r="Q28">
        <v>0</v>
      </c>
      <c r="R28">
        <v>6.7001653392978033E-2</v>
      </c>
      <c r="S28">
        <v>0.31449628985550171</v>
      </c>
      <c r="T28">
        <v>0.24873383950712319</v>
      </c>
      <c r="U28">
        <v>5.3200221828613607E-2</v>
      </c>
      <c r="V28">
        <v>-1.850224237186204E-2</v>
      </c>
      <c r="W28">
        <v>0.395796801566765</v>
      </c>
      <c r="X28">
        <v>-5.5248618784530254E-3</v>
      </c>
      <c r="Y28">
        <v>0.37203791413191678</v>
      </c>
      <c r="Z28">
        <v>0.32411071186625701</v>
      </c>
      <c r="AA28">
        <v>8.2784191599606372E-2</v>
      </c>
      <c r="AB28">
        <v>0.41277638629329633</v>
      </c>
      <c r="AC28">
        <v>0.32496511839793363</v>
      </c>
      <c r="AD28">
        <v>7.1148064632895691E-2</v>
      </c>
      <c r="AE28">
        <v>8.7390822467508844E-2</v>
      </c>
      <c r="AF28">
        <v>0.24239245429134759</v>
      </c>
      <c r="AG28">
        <f t="shared" si="0"/>
        <v>2.612671456563298E-4</v>
      </c>
      <c r="AI28">
        <v>76.569999999999993</v>
      </c>
    </row>
    <row r="29" spans="1:35" ht="15" hidden="1">
      <c r="A29" s="1" t="s">
        <v>57</v>
      </c>
      <c r="B29" s="4">
        <v>3.4000000000000002E-3</v>
      </c>
      <c r="C29" s="5">
        <v>-2.6110000000000001E-2</v>
      </c>
      <c r="D29">
        <v>0.36406618319362072</v>
      </c>
      <c r="E29">
        <v>-1.7601607242254461E-2</v>
      </c>
      <c r="F29">
        <v>-5.8943121843945227E-2</v>
      </c>
      <c r="G29">
        <v>2.2058868864204721E-2</v>
      </c>
      <c r="H29">
        <v>7.5657933331262806E-2</v>
      </c>
      <c r="I29">
        <v>-8.8397790055249059E-3</v>
      </c>
      <c r="J29">
        <v>6.1555075593952457E-2</v>
      </c>
      <c r="K29">
        <v>4.1176430164325151E-2</v>
      </c>
      <c r="L29">
        <v>2.1233575563536888E-2</v>
      </c>
      <c r="M29">
        <v>0.13577390622374089</v>
      </c>
      <c r="N29">
        <v>-1.4144586112992961E-3</v>
      </c>
      <c r="O29">
        <v>-2.7957389037084109E-2</v>
      </c>
      <c r="P29">
        <v>-8.9066644074439094E-2</v>
      </c>
      <c r="Q29">
        <v>-9.7878529528268032E-3</v>
      </c>
      <c r="R29">
        <v>-5.6514983629492921E-2</v>
      </c>
      <c r="S29">
        <v>0.3345794677734375</v>
      </c>
      <c r="T29">
        <v>-8.1850784627459872E-2</v>
      </c>
      <c r="U29">
        <v>-0.13638441797599149</v>
      </c>
      <c r="V29">
        <v>-7.0305820266996721E-2</v>
      </c>
      <c r="W29">
        <v>0.33124215006059782</v>
      </c>
      <c r="X29">
        <v>-0.2</v>
      </c>
      <c r="Y29">
        <v>-7.5129608200670606E-2</v>
      </c>
      <c r="Z29">
        <v>7.1642292079641123E-3</v>
      </c>
      <c r="AA29">
        <v>-4.488399635158824E-2</v>
      </c>
      <c r="AB29">
        <v>0.1250435207201086</v>
      </c>
      <c r="AC29">
        <v>-0.14842103656969571</v>
      </c>
      <c r="AD29">
        <v>-0.11840863427728229</v>
      </c>
      <c r="AE29">
        <v>-3.2500222521193112E-2</v>
      </c>
      <c r="AF29">
        <v>-0.1430180140269596</v>
      </c>
      <c r="AG29">
        <f t="shared" si="0"/>
        <v>-4.1791824474336492E-3</v>
      </c>
      <c r="AI29">
        <v>76.25</v>
      </c>
    </row>
    <row r="30" spans="1:35" ht="15" hidden="1">
      <c r="A30" s="1" t="s">
        <v>58</v>
      </c>
      <c r="B30" s="4">
        <v>3.5999999999999999E-3</v>
      </c>
      <c r="C30" s="5">
        <v>3.5052E-2</v>
      </c>
      <c r="D30">
        <v>7.1057166164196994E-2</v>
      </c>
      <c r="E30">
        <v>-0.22844344657657981</v>
      </c>
      <c r="F30">
        <v>-4.5356277472501261E-2</v>
      </c>
      <c r="G30">
        <v>-1.9784147739666191E-2</v>
      </c>
      <c r="H30">
        <v>-4.2813501321553371E-2</v>
      </c>
      <c r="I30">
        <v>3.1215161649944308E-2</v>
      </c>
      <c r="J30">
        <v>-0.1515768056968464</v>
      </c>
      <c r="K30">
        <v>0.22033904469311219</v>
      </c>
      <c r="L30">
        <v>0.13267328352814881</v>
      </c>
      <c r="M30">
        <v>-1.1831967098567819E-2</v>
      </c>
      <c r="N30">
        <v>0.35059499932778532</v>
      </c>
      <c r="O30">
        <v>1.881365485966047E-2</v>
      </c>
      <c r="P30">
        <v>2.57268211089976E-2</v>
      </c>
      <c r="Q30">
        <v>6.6687616802564742E-2</v>
      </c>
      <c r="R30">
        <v>2.0070238492516431E-2</v>
      </c>
      <c r="S30">
        <v>-0.29831936409745918</v>
      </c>
      <c r="T30">
        <v>5.22038093288546E-3</v>
      </c>
      <c r="U30">
        <v>8.5722046216292869E-2</v>
      </c>
      <c r="V30">
        <v>-2.3995725294573389E-2</v>
      </c>
      <c r="W30">
        <v>4.3355330163227457E-2</v>
      </c>
      <c r="X30">
        <v>5.555555555555558E-2</v>
      </c>
      <c r="Y30">
        <v>5.4219523639823297E-2</v>
      </c>
      <c r="Z30">
        <v>0.1730883183777385</v>
      </c>
      <c r="AA30">
        <v>8.6021497208632169E-2</v>
      </c>
      <c r="AB30">
        <v>1.7467880828130781E-2</v>
      </c>
      <c r="AC30">
        <v>0.2385661642488843</v>
      </c>
      <c r="AD30">
        <v>7.3197510067131821E-2</v>
      </c>
      <c r="AE30">
        <v>8.9000453933292256E-2</v>
      </c>
      <c r="AF30">
        <v>6.570295852701058E-2</v>
      </c>
      <c r="AG30">
        <f t="shared" si="0"/>
        <v>0.12249180327868858</v>
      </c>
      <c r="AI30">
        <v>85.59</v>
      </c>
    </row>
    <row r="31" spans="1:35" ht="15" hidden="1">
      <c r="A31" s="1" t="s">
        <v>59</v>
      </c>
      <c r="B31" s="4">
        <v>3.4999999999999996E-3</v>
      </c>
      <c r="C31" s="5">
        <v>1.4642000000000001E-2</v>
      </c>
      <c r="D31">
        <v>-4.0453075557318918E-2</v>
      </c>
      <c r="E31">
        <v>0.1117560173525594</v>
      </c>
      <c r="F31">
        <v>2.488685548844494E-2</v>
      </c>
      <c r="G31">
        <v>3.6697239321166641E-2</v>
      </c>
      <c r="H31">
        <v>-9.4249167012691037E-2</v>
      </c>
      <c r="I31">
        <v>-6.9189189189189149E-2</v>
      </c>
      <c r="J31">
        <v>-3.2374100719424481E-2</v>
      </c>
      <c r="K31">
        <v>0.42592583394345312</v>
      </c>
      <c r="L31">
        <v>-6.4685312822128083E-2</v>
      </c>
      <c r="M31">
        <v>7.6383199283663439E-2</v>
      </c>
      <c r="N31">
        <v>9.8854822444144785E-2</v>
      </c>
      <c r="O31">
        <v>8.0568651332467045E-2</v>
      </c>
      <c r="P31">
        <v>0.114987356052394</v>
      </c>
      <c r="Q31">
        <v>5.0314633985096613E-2</v>
      </c>
      <c r="R31">
        <v>0.10214170397567331</v>
      </c>
      <c r="S31">
        <v>9.7804424653026301E-2</v>
      </c>
      <c r="T31">
        <v>2.366923514700536E-2</v>
      </c>
      <c r="U31">
        <v>5.6704053739006222E-2</v>
      </c>
      <c r="V31">
        <v>0.1162583557274393</v>
      </c>
      <c r="W31">
        <v>3.8843750409209843E-2</v>
      </c>
      <c r="X31">
        <v>8.5526315789473673E-2</v>
      </c>
      <c r="Y31">
        <v>4.5719305436063402E-2</v>
      </c>
      <c r="Z31">
        <v>-0.11495712080002619</v>
      </c>
      <c r="AA31">
        <v>-0.15658233905705779</v>
      </c>
      <c r="AB31">
        <v>-0.14600426397612459</v>
      </c>
      <c r="AC31">
        <v>8.4830278339639742E-2</v>
      </c>
      <c r="AD31">
        <v>-5.8130850374905618E-2</v>
      </c>
      <c r="AE31">
        <v>4.1827307092394912E-2</v>
      </c>
      <c r="AF31">
        <v>-0.1686189748741497</v>
      </c>
      <c r="AG31">
        <f t="shared" si="0"/>
        <v>-9.2066830237177322E-2</v>
      </c>
      <c r="AI31">
        <v>77.709999999999994</v>
      </c>
    </row>
    <row r="32" spans="1:35" ht="15" hidden="1">
      <c r="A32" s="1" t="s">
        <v>60</v>
      </c>
      <c r="B32" s="4">
        <v>3.5999999999999999E-3</v>
      </c>
      <c r="C32" s="5">
        <v>2.4819999999999998E-3</v>
      </c>
      <c r="D32">
        <v>0.18549754018760359</v>
      </c>
      <c r="E32">
        <v>-7.7023397442612773E-2</v>
      </c>
      <c r="F32">
        <v>-1.876368698574005E-2</v>
      </c>
      <c r="G32">
        <v>7.9645985450368384E-2</v>
      </c>
      <c r="H32">
        <v>8.9947061825342622E-2</v>
      </c>
      <c r="I32">
        <v>0.1591173054587689</v>
      </c>
      <c r="J32">
        <v>-3.7174721189591087E-2</v>
      </c>
      <c r="K32">
        <v>-8.2792169590545472E-2</v>
      </c>
      <c r="L32">
        <v>5.9813121620467591E-2</v>
      </c>
      <c r="M32">
        <v>3.5673131320001161E-2</v>
      </c>
      <c r="N32">
        <v>7.5270550209894038E-2</v>
      </c>
      <c r="O32">
        <v>6.2703132378391091E-2</v>
      </c>
      <c r="P32">
        <v>3.758083375432153E-2</v>
      </c>
      <c r="Q32">
        <v>-6.4371344249332219E-2</v>
      </c>
      <c r="R32">
        <v>0.10463383497996311</v>
      </c>
      <c r="S32">
        <v>-0.1818181818181818</v>
      </c>
      <c r="T32">
        <v>-0.14185367181335221</v>
      </c>
      <c r="U32">
        <v>7.1660132566608858E-3</v>
      </c>
      <c r="V32">
        <v>2.195202760236326E-3</v>
      </c>
      <c r="W32">
        <v>-0.10434780950131629</v>
      </c>
      <c r="X32">
        <v>-0.1454545454545455</v>
      </c>
      <c r="Y32">
        <v>-0.34804970600113139</v>
      </c>
      <c r="Z32">
        <v>-0.12132452871117889</v>
      </c>
      <c r="AA32">
        <v>4.0869588437287607E-2</v>
      </c>
      <c r="AB32">
        <v>3.5402983648446851E-2</v>
      </c>
      <c r="AC32">
        <v>4.6918144825316643E-2</v>
      </c>
      <c r="AD32">
        <v>-4.6972639921744053E-3</v>
      </c>
      <c r="AE32">
        <v>0.1081341597313696</v>
      </c>
      <c r="AF32">
        <v>0.1019651490550209</v>
      </c>
      <c r="AG32">
        <f t="shared" si="0"/>
        <v>3.2042208210011802E-2</v>
      </c>
      <c r="AI32">
        <v>80.2</v>
      </c>
    </row>
    <row r="33" spans="1:70" ht="15">
      <c r="A33" s="1" t="s">
        <v>61</v>
      </c>
      <c r="B33" s="4">
        <v>4.0000000000000001E-3</v>
      </c>
      <c r="C33" s="5">
        <v>6.4727000000000007E-2</v>
      </c>
      <c r="D33">
        <v>-2.844947415308718E-3</v>
      </c>
      <c r="E33">
        <v>7.075972294350219E-2</v>
      </c>
      <c r="F33">
        <v>-5.1743651438503457E-2</v>
      </c>
      <c r="G33">
        <v>3.1147526882750801E-2</v>
      </c>
      <c r="H33">
        <v>-7.6051793219455766E-2</v>
      </c>
      <c r="I33">
        <v>5.4108216432865668E-2</v>
      </c>
      <c r="J33">
        <v>-0.15444015444015449</v>
      </c>
      <c r="K33">
        <v>0.38053098390746348</v>
      </c>
      <c r="L33">
        <v>8.9947111437263638E-2</v>
      </c>
      <c r="M33">
        <v>4.6296329116686907E-2</v>
      </c>
      <c r="N33">
        <v>-0.12281424240527369</v>
      </c>
      <c r="O33">
        <v>1.52857521491685E-2</v>
      </c>
      <c r="P33">
        <v>0.1020890148041305</v>
      </c>
      <c r="Q33">
        <v>7.0079894575516777E-2</v>
      </c>
      <c r="R33">
        <v>1.7726597950877609E-2</v>
      </c>
      <c r="S33">
        <v>-2.2222222222222251E-2</v>
      </c>
      <c r="T33">
        <v>1.500675467723522E-2</v>
      </c>
      <c r="U33">
        <v>1.3281194944659401E-2</v>
      </c>
      <c r="V33">
        <v>9.1322581166413563E-2</v>
      </c>
      <c r="W33">
        <v>-0.14271846988421569</v>
      </c>
      <c r="X33">
        <v>-1.418439716312059E-2</v>
      </c>
      <c r="Y33">
        <v>4.9178747616676073E-2</v>
      </c>
      <c r="Z33">
        <v>-3.5737689375454629E-3</v>
      </c>
      <c r="AA33">
        <v>0.14202170186643689</v>
      </c>
      <c r="AB33">
        <v>9.8969042027934995E-2</v>
      </c>
      <c r="AC33">
        <v>2.3725790981911521E-2</v>
      </c>
      <c r="AD33">
        <v>0.19109612121916239</v>
      </c>
      <c r="AE33">
        <v>6.8467350810240246E-2</v>
      </c>
      <c r="AF33">
        <v>0.46096901655831513</v>
      </c>
      <c r="AG33">
        <f t="shared" si="0"/>
        <v>5.1122194513715691E-2</v>
      </c>
      <c r="AI33">
        <v>84.3</v>
      </c>
    </row>
    <row r="34" spans="1:70" ht="15">
      <c r="A34" s="7" t="s">
        <v>81</v>
      </c>
      <c r="B34" s="4" cm="1">
        <f t="array" ref="B34">AVERAGE(B$2:B$33-$B$2:$B$33)</f>
        <v>0</v>
      </c>
      <c r="C34" s="4" cm="1">
        <f t="array" ref="C34">AVERAGE(C$2:C$33-$B$2:$B$33)</f>
        <v>9.9075375000000007E-3</v>
      </c>
      <c r="D34" s="4" cm="1">
        <f t="array" ref="D34">AVERAGE(D$2:D$33-$B$2:$B$33)</f>
        <v>3.3658360878351667E-2</v>
      </c>
      <c r="E34" s="4" cm="1">
        <f t="array" ref="E34">AVERAGE(E$2:E$33-$B$2:$B$33)</f>
        <v>4.6450555957793481E-3</v>
      </c>
      <c r="F34" s="4" cm="1">
        <f t="array" ref="F34">AVERAGE(F$2:F$33-$B$2:$B$33)</f>
        <v>-8.795337020576801E-3</v>
      </c>
      <c r="G34" s="4" cm="1">
        <f t="array" ref="G34">AVERAGE(G$2:G$33-$B$2:$B$33)</f>
        <v>1.6101305454973538E-2</v>
      </c>
      <c r="H34" s="4" cm="1">
        <f t="array" ref="H34">AVERAGE(H$2:H$33-$B$2:$B$33)</f>
        <v>3.43338730424654E-2</v>
      </c>
      <c r="I34" s="4" cm="1">
        <f t="array" ref="I34">AVERAGE(I$2:I$33-$B$2:$B$33)</f>
        <v>1.985103199066084E-2</v>
      </c>
      <c r="J34" s="4" cm="1">
        <f t="array" ref="J34">AVERAGE(J$2:J$33-$B$2:$B$33)</f>
        <v>7.6642270779185995E-4</v>
      </c>
      <c r="K34" s="4" cm="1">
        <f t="array" ref="K34">AVERAGE(K$2:K$33-$B$2:$B$33)</f>
        <v>1.4624808900559999E-2</v>
      </c>
      <c r="L34" s="4" cm="1">
        <f t="array" ref="L34">AVERAGE(L$2:L$33-$B$2:$B$33)</f>
        <v>2.4445151821372017E-2</v>
      </c>
      <c r="M34" s="4" cm="1">
        <f t="array" ref="M34">AVERAGE(M$2:M$33-$B$2:$B$33)</f>
        <v>7.8487478314433722E-3</v>
      </c>
      <c r="N34" s="4" cm="1">
        <f t="array" ref="N34">AVERAGE(N$2:N$33-$B$2:$B$33)</f>
        <v>1.4510611144895786E-2</v>
      </c>
      <c r="O34" s="4" cm="1">
        <f t="array" ref="O34">AVERAGE(O$2:O$33-$B$2:$B$33)</f>
        <v>1.0341878128988726E-2</v>
      </c>
      <c r="P34" s="4" cm="1">
        <f t="array" ref="P34">AVERAGE(P$2:P$33-$B$2:$B$33)</f>
        <v>7.9128808580326091E-3</v>
      </c>
      <c r="Q34" s="4" cm="1">
        <f t="array" ref="Q34">AVERAGE(Q$2:Q$33-$B$2:$B$33)</f>
        <v>4.8680616777088282E-3</v>
      </c>
      <c r="R34" s="4" cm="1">
        <f t="array" ref="R34">AVERAGE(R$2:R$33-$B$2:$B$33)</f>
        <v>2.4135654197780226E-2</v>
      </c>
      <c r="S34" s="4" cm="1">
        <f t="array" ref="S34">AVERAGE(S$2:S$33-$B$2:$B$33)</f>
        <v>0.20224326172171658</v>
      </c>
      <c r="T34" s="4" cm="1">
        <f t="array" ref="T34">AVERAGE(T$2:T$33-$B$2:$B$33)</f>
        <v>-4.7121018444758926E-3</v>
      </c>
      <c r="U34" s="4" cm="1">
        <f t="array" ref="U34">AVERAGE(U$2:U$33-$B$2:$B$33)</f>
        <v>4.2487945608879743E-3</v>
      </c>
      <c r="V34" s="4" cm="1">
        <f t="array" ref="V34">AVERAGE(V$2:V$33-$B$2:$B$33)</f>
        <v>-3.7928473420335198E-3</v>
      </c>
      <c r="W34" s="4" cm="1">
        <f t="array" ref="W34">AVERAGE(W$2:W$33-$B$2:$B$33)</f>
        <v>2.3862433551994921E-2</v>
      </c>
      <c r="X34" s="4" cm="1">
        <f t="array" ref="X34">AVERAGE(X$2:X$33-$B$2:$B$33)</f>
        <v>-4.0278021445835348E-3</v>
      </c>
      <c r="Y34" s="4" cm="1">
        <f t="array" ref="Y34">AVERAGE(Y$2:Y$33-$B$2:$B$33)</f>
        <v>-1.219048851192684E-3</v>
      </c>
      <c r="Z34" s="4" cm="1">
        <f t="array" ref="Z34">AVERAGE(Z$2:Z$33-$B$2:$B$33)</f>
        <v>6.4078441972153094E-2</v>
      </c>
      <c r="AA34" s="4" cm="1">
        <f t="array" ref="AA34">AVERAGE(AA$2:AA$33-$B$2:$B$33)</f>
        <v>-1.8157552783648431E-2</v>
      </c>
      <c r="AB34" s="4" cm="1">
        <f t="array" ref="AB34">AVERAGE(AB$2:AB$33-$B$2:$B$33)</f>
        <v>-2.0126050087833698E-2</v>
      </c>
      <c r="AC34" s="4" cm="1">
        <f t="array" ref="AC34">AVERAGE(AC$2:AC$33-$B$2:$B$33)</f>
        <v>1.5061006264434948E-4</v>
      </c>
      <c r="AD34" s="4" cm="1">
        <f t="array" ref="AD34">AVERAGE(AD$2:AD$33-$B$2:$B$33)</f>
        <v>2.0200613588604723E-2</v>
      </c>
      <c r="AE34" s="4" cm="1">
        <f t="array" ref="AE34">AVERAGE(AE$2:AE$33-$B$2:$B$33)</f>
        <v>1.2765648779548121E-3</v>
      </c>
      <c r="AF34" s="4" cm="1">
        <f t="array" ref="AF34">AVERAGE(AF$2:AF$33-$B$2:$B$33)</f>
        <v>-1.4550568581203176E-3</v>
      </c>
      <c r="AG34" s="4" cm="1">
        <f t="array" ref="AG34">AVERAGE(AG$2:AG$33-$B$2:$B$33)</f>
        <v>5.6401563250042782E-3</v>
      </c>
    </row>
    <row r="35" spans="1:70">
      <c r="A35" s="7" t="s">
        <v>82</v>
      </c>
      <c r="B35" cm="1">
        <f t="array" ref="B35">_xlfn.STDEV.S(B$2:B$33-$B$2:$B$33)</f>
        <v>0</v>
      </c>
      <c r="C35" cm="1">
        <f t="array" ref="C35">_xlfn.STDEV.S(C$2:C$33-$B$2:$B$33)</f>
        <v>5.2881476667377768E-2</v>
      </c>
      <c r="D35" cm="1">
        <f t="array" ref="D35">_xlfn.STDEV.S(D$2:D$33-$B$2:$B$33)</f>
        <v>0.18269835537631385</v>
      </c>
      <c r="E35" cm="1">
        <f t="array" ref="E35">_xlfn.STDEV.S(E$2:E$33-$B$2:$B$33)</f>
        <v>8.6299098382281406E-2</v>
      </c>
      <c r="F35" cm="1">
        <f t="array" ref="F35">_xlfn.STDEV.S(F$2:F$33-$B$2:$B$33)</f>
        <v>8.0643342009536448E-2</v>
      </c>
      <c r="G35" cm="1">
        <f t="array" ref="G35">_xlfn.STDEV.S(G$2:G$33-$B$2:$B$33)</f>
        <v>6.8628569459591948E-2</v>
      </c>
      <c r="H35" cm="1">
        <f t="array" ref="H35">_xlfn.STDEV.S(H$2:H$33-$B$2:$B$33)</f>
        <v>0.18713849060403867</v>
      </c>
      <c r="I35" cm="1">
        <f t="array" ref="I35">_xlfn.STDEV.S(I$2:I$33-$B$2:$B$33)</f>
        <v>0.1585496494206203</v>
      </c>
      <c r="J35" cm="1">
        <f t="array" ref="J35">_xlfn.STDEV.S(J$2:J$33-$B$2:$B$33)</f>
        <v>0.160733504481683</v>
      </c>
      <c r="K35" cm="1">
        <f t="array" ref="K35">_xlfn.STDEV.S(K$2:K$33-$B$2:$B$33)</f>
        <v>0.14829533334591616</v>
      </c>
      <c r="L35" cm="1">
        <f t="array" ref="L35">_xlfn.STDEV.S(L$2:L$33-$B$2:$B$33)</f>
        <v>8.5956785278100467E-2</v>
      </c>
      <c r="M35" cm="1">
        <f t="array" ref="M35">_xlfn.STDEV.S(M$2:M$33-$B$2:$B$33)</f>
        <v>0.10617447144794595</v>
      </c>
      <c r="N35" cm="1">
        <f t="array" ref="N35">_xlfn.STDEV.S(N$2:N$33-$B$2:$B$33)</f>
        <v>0.14848846874456512</v>
      </c>
      <c r="O35" cm="1">
        <f t="array" ref="O35">_xlfn.STDEV.S(O$2:O$33-$B$2:$B$33)</f>
        <v>7.4492396057311325E-2</v>
      </c>
      <c r="P35" cm="1">
        <f t="array" ref="P35">_xlfn.STDEV.S(P$2:P$33-$B$2:$B$33)</f>
        <v>6.2425815221586321E-2</v>
      </c>
      <c r="Q35" cm="1">
        <f t="array" ref="Q35">_xlfn.STDEV.S(Q$2:Q$33-$B$2:$B$33)</f>
        <v>6.314793003550985E-2</v>
      </c>
      <c r="R35" cm="1">
        <f t="array" ref="R35">_xlfn.STDEV.S(R$2:R$33-$B$2:$B$33)</f>
        <v>0.1017706176672057</v>
      </c>
      <c r="S35" cm="1">
        <f t="array" ref="S35">_xlfn.STDEV.S(S$2:S$33-$B$2:$B$33)</f>
        <v>1.0294634277476422</v>
      </c>
      <c r="T35" cm="1">
        <f t="array" ref="T35">_xlfn.STDEV.S(T$2:T$33-$B$2:$B$33)</f>
        <v>0.11224161247933548</v>
      </c>
      <c r="U35" cm="1">
        <f t="array" ref="U35">_xlfn.STDEV.S(U$2:U$33-$B$2:$B$33)</f>
        <v>7.082493974859605E-2</v>
      </c>
      <c r="V35" cm="1">
        <f t="array" ref="V35">_xlfn.STDEV.S(V$2:V$33-$B$2:$B$33)</f>
        <v>6.7688380196716164E-2</v>
      </c>
      <c r="W35" cm="1">
        <f t="array" ref="W35">_xlfn.STDEV.S(W$2:W$33-$B$2:$B$33)</f>
        <v>0.18826386721739982</v>
      </c>
      <c r="X35" cm="1">
        <f t="array" ref="X35">_xlfn.STDEV.S(X$2:X$33-$B$2:$B$33)</f>
        <v>0.13295467195706928</v>
      </c>
      <c r="Y35" cm="1">
        <f t="array" ref="Y35">_xlfn.STDEV.S(Y$2:Y$33-$B$2:$B$33)</f>
        <v>0.17781197262677664</v>
      </c>
      <c r="Z35" cm="1">
        <f t="array" ref="Z35">_xlfn.STDEV.S(Z$2:Z$33-$B$2:$B$33)</f>
        <v>0.21124100716627706</v>
      </c>
      <c r="AA35" cm="1">
        <f t="array" ref="AA35">_xlfn.STDEV.S(AA$2:AA$33-$B$2:$B$33)</f>
        <v>0.11671430060746006</v>
      </c>
      <c r="AB35" cm="1">
        <f t="array" ref="AB35">_xlfn.STDEV.S(AB$2:AB$33-$B$2:$B$33)</f>
        <v>0.18660294728208265</v>
      </c>
      <c r="AC35" cm="1">
        <f t="array" ref="AC35">_xlfn.STDEV.S(AC$2:AC$33-$B$2:$B$33)</f>
        <v>0.17394121264271803</v>
      </c>
      <c r="AD35" cm="1">
        <f t="array" ref="AD35">_xlfn.STDEV.S(AD$2:AD$33-$B$2:$B$33)</f>
        <v>9.920745603061229E-2</v>
      </c>
      <c r="AE35" cm="1">
        <f t="array" ref="AE35">_xlfn.STDEV.S(AE$2:AE$33-$B$2:$B$33)</f>
        <v>9.0397321824131488E-2</v>
      </c>
      <c r="AF35" cm="1">
        <f t="array" ref="AF35">_xlfn.STDEV.S(AF$2:AF$33-$B$2:$B$33)</f>
        <v>0.22453025563094495</v>
      </c>
      <c r="AG35" cm="1">
        <f t="array" ref="AG35">_xlfn.STDEV.S(AG$2:AG$33-$B$2:$B$33)</f>
        <v>8.2624944650810189E-2</v>
      </c>
    </row>
    <row r="36" spans="1:70">
      <c r="A36" s="7" t="s">
        <v>83</v>
      </c>
      <c r="C36">
        <f>C34/C35</f>
        <v>0.18735364676591745</v>
      </c>
      <c r="D36">
        <f t="shared" ref="D36:W36" si="1">D34/D35</f>
        <v>0.18422913993409351</v>
      </c>
      <c r="E36">
        <f t="shared" si="1"/>
        <v>5.3825076771984594E-2</v>
      </c>
      <c r="F36">
        <f t="shared" si="1"/>
        <v>-0.10906463945326958</v>
      </c>
      <c r="G36">
        <f t="shared" si="1"/>
        <v>0.23461519862298574</v>
      </c>
      <c r="H36">
        <f t="shared" si="1"/>
        <v>0.18346772452659951</v>
      </c>
      <c r="I36">
        <f t="shared" si="1"/>
        <v>0.12520388448162093</v>
      </c>
      <c r="J36">
        <f t="shared" si="1"/>
        <v>4.7682821964427496E-3</v>
      </c>
      <c r="K36">
        <f t="shared" si="1"/>
        <v>9.8619481615418919E-2</v>
      </c>
      <c r="L36">
        <f t="shared" si="1"/>
        <v>0.28438885589175239</v>
      </c>
      <c r="M36">
        <f t="shared" si="1"/>
        <v>7.3923116587317983E-2</v>
      </c>
      <c r="N36">
        <f t="shared" si="1"/>
        <v>9.7722141440204552E-2</v>
      </c>
      <c r="O36">
        <f t="shared" si="1"/>
        <v>0.13883132609980917</v>
      </c>
      <c r="P36">
        <f t="shared" si="1"/>
        <v>0.12675654823161045</v>
      </c>
      <c r="Q36">
        <f t="shared" si="1"/>
        <v>7.7089806031193434E-2</v>
      </c>
      <c r="R36">
        <f t="shared" si="1"/>
        <v>0.23715739130821484</v>
      </c>
      <c r="S36">
        <f t="shared" si="1"/>
        <v>0.19645502333599513</v>
      </c>
      <c r="T36">
        <f t="shared" si="1"/>
        <v>-4.1981772538624444E-2</v>
      </c>
      <c r="U36">
        <f t="shared" si="1"/>
        <v>5.9990090721851935E-2</v>
      </c>
      <c r="V36">
        <f t="shared" si="1"/>
        <v>-5.6033950450738161E-2</v>
      </c>
      <c r="W36">
        <f t="shared" si="1"/>
        <v>0.12674993828974895</v>
      </c>
      <c r="X36">
        <f t="shared" ref="X36" si="2">X34/X35</f>
        <v>-3.0294551408348417E-2</v>
      </c>
      <c r="Y36">
        <f t="shared" ref="Y36" si="3">Y34/Y35</f>
        <v>-6.855831096095201E-3</v>
      </c>
      <c r="Z36">
        <f t="shared" ref="Z36" si="4">Z34/Z35</f>
        <v>0.30334281601731877</v>
      </c>
      <c r="AA36">
        <f t="shared" ref="AA36" si="5">AA34/AA35</f>
        <v>-0.15557264781731339</v>
      </c>
      <c r="AB36">
        <f t="shared" ref="AB36" si="6">AB34/AB35</f>
        <v>-0.10785494216985592</v>
      </c>
      <c r="AC36">
        <f t="shared" ref="AC36" si="7">AC34/AC35</f>
        <v>8.658676132936268E-4</v>
      </c>
      <c r="AD36">
        <f t="shared" ref="AD36" si="8">AD34/AD35</f>
        <v>0.2036199132288147</v>
      </c>
      <c r="AE36">
        <f t="shared" ref="AE36" si="9">AE34/AE35</f>
        <v>1.4121711265278152E-2</v>
      </c>
      <c r="AF36">
        <f t="shared" ref="AF36:AG36" si="10">AF34/AF35</f>
        <v>-6.4804489445376128E-3</v>
      </c>
      <c r="AG36">
        <f t="shared" si="10"/>
        <v>6.8262149509941888E-2</v>
      </c>
      <c r="AL36" t="s">
        <v>0</v>
      </c>
      <c r="AM36" t="s">
        <v>79</v>
      </c>
      <c r="AN36" t="s">
        <v>93</v>
      </c>
      <c r="AO36" t="s">
        <v>1</v>
      </c>
      <c r="AP36" t="s">
        <v>2</v>
      </c>
      <c r="AQ36" t="s">
        <v>3</v>
      </c>
      <c r="AR36" t="s">
        <v>4</v>
      </c>
      <c r="AS36" t="s">
        <v>5</v>
      </c>
      <c r="AT36" t="s">
        <v>6</v>
      </c>
      <c r="AU36" t="s">
        <v>7</v>
      </c>
      <c r="AV36" t="s">
        <v>8</v>
      </c>
      <c r="AW36" t="s">
        <v>9</v>
      </c>
      <c r="AX36" t="s">
        <v>10</v>
      </c>
      <c r="AY36" t="s">
        <v>11</v>
      </c>
      <c r="AZ36" t="s">
        <v>12</v>
      </c>
      <c r="BA36" t="s">
        <v>13</v>
      </c>
      <c r="BB36" t="s">
        <v>14</v>
      </c>
      <c r="BC36" t="s">
        <v>15</v>
      </c>
      <c r="BD36" t="s">
        <v>16</v>
      </c>
      <c r="BE36" t="s">
        <v>17</v>
      </c>
      <c r="BF36" t="s">
        <v>18</v>
      </c>
      <c r="BG36" t="s">
        <v>19</v>
      </c>
      <c r="BH36" t="s">
        <v>20</v>
      </c>
      <c r="BI36" t="s">
        <v>21</v>
      </c>
      <c r="BJ36" t="s">
        <v>22</v>
      </c>
      <c r="BK36" t="s">
        <v>23</v>
      </c>
      <c r="BL36" t="s">
        <v>24</v>
      </c>
      <c r="BM36" t="s">
        <v>25</v>
      </c>
      <c r="BN36" t="s">
        <v>26</v>
      </c>
      <c r="BO36" t="s">
        <v>27</v>
      </c>
      <c r="BP36" t="s">
        <v>28</v>
      </c>
      <c r="BQ36" t="s">
        <v>29</v>
      </c>
      <c r="BR36" t="s">
        <v>88</v>
      </c>
    </row>
    <row r="37" spans="1:70">
      <c r="A37" s="7" t="s">
        <v>84</v>
      </c>
      <c r="C37" cm="1">
        <f t="array" ref="C37">SLOPE(C$2:C$33-$B$2:$B$33,$C$2:$C$33-$B$2:$B$33)</f>
        <v>1</v>
      </c>
      <c r="D37" cm="1">
        <f t="array" ref="D37">SLOPE(D$2:D$33-$B$2:$B$33,$C$2:$C$33-$B$2:$B$33)</f>
        <v>0.57504815598758852</v>
      </c>
      <c r="E37" cm="1">
        <f t="array" ref="E37">SLOPE(E$2:E$33-$B$2:$B$33,$C$2:$C$33-$B$2:$B$33)</f>
        <v>-5.0735170076814745E-2</v>
      </c>
      <c r="F37" cm="1">
        <f t="array" ref="F37">SLOPE(F$2:F$33-$B$2:$B$33,$C$2:$C$33-$B$2:$B$33)</f>
        <v>0.50621861426854342</v>
      </c>
      <c r="G37" cm="1">
        <f t="array" ref="G37">SLOPE(G$2:G$33-$B$2:$B$33,$C$2:$C$33-$B$2:$B$33)</f>
        <v>0.5890139101912788</v>
      </c>
      <c r="H37" cm="1">
        <f t="array" ref="H37">SLOPE(H$2:H$33-$B$2:$B$33,$C$2:$C$33-$B$2:$B$33)</f>
        <v>1.7462177507348386</v>
      </c>
      <c r="I37" cm="1">
        <f t="array" ref="I37">SLOPE(I$2:I$33-$B$2:$B$33,$C$2:$C$33-$B$2:$B$33)</f>
        <v>1.4454925630085809</v>
      </c>
      <c r="J37" cm="1">
        <f t="array" ref="J37">SLOPE(J$2:J$33-$B$2:$B$33,$C$2:$C$33-$B$2:$B$33)</f>
        <v>1.1042748288627431</v>
      </c>
      <c r="K37" cm="1">
        <f t="array" ref="K37">SLOPE(K$2:K$33-$B$2:$B$33,$C$2:$C$33-$B$2:$B$33)</f>
        <v>0.59449956637221224</v>
      </c>
      <c r="L37" cm="1">
        <f t="array" ref="L37">SLOPE(L$2:L$33-$B$2:$B$33,$C$2:$C$33-$B$2:$B$33)</f>
        <v>0.26218283272326304</v>
      </c>
      <c r="M37" cm="1">
        <f t="array" ref="M37">SLOPE(M$2:M$33-$B$2:$B$33,$C$2:$C$33-$B$2:$B$33)</f>
        <v>-3.7351720225375626E-2</v>
      </c>
      <c r="N37" cm="1">
        <f t="array" ref="N37">SLOPE(N$2:N$33-$B$2:$B$33,$C$2:$C$33-$B$2:$B$33)</f>
        <v>0.28273421487837702</v>
      </c>
      <c r="O37" cm="1">
        <f t="array" ref="O37">SLOPE(O$2:O$33-$B$2:$B$33,$C$2:$C$33-$B$2:$B$33)</f>
        <v>0.61535918487815644</v>
      </c>
      <c r="P37" cm="1">
        <f t="array" ref="P37">SLOPE(P$2:P$33-$B$2:$B$33,$C$2:$C$33-$B$2:$B$33)</f>
        <v>0.18402719932312647</v>
      </c>
      <c r="Q37" cm="1">
        <f t="array" ref="Q37">SLOPE(Q$2:Q$33-$B$2:$B$33,$C$2:$C$33-$B$2:$B$33)</f>
        <v>0.39453394022189914</v>
      </c>
      <c r="R37" cm="1">
        <f t="array" ref="R37">SLOPE(R$2:R$33-$B$2:$B$33,$C$2:$C$33-$B$2:$B$33)</f>
        <v>0.62443328973185075</v>
      </c>
      <c r="S37" cm="1">
        <f t="array" ref="S37">SLOPE(S$2:S$33-$B$2:$B$33,$C$2:$C$33-$B$2:$B$33)</f>
        <v>1.3136633992385978</v>
      </c>
      <c r="T37" cm="1">
        <f t="array" ref="T37">SLOPE(T$2:T$33-$B$2:$B$33,$C$2:$C$33-$B$2:$B$33)</f>
        <v>1.4778705572498942</v>
      </c>
      <c r="U37" cm="1">
        <f t="array" ref="U37">SLOPE(U$2:U$33-$B$2:$B$33,$C$2:$C$33-$B$2:$B$33)</f>
        <v>0.83396463206382554</v>
      </c>
      <c r="V37" cm="1">
        <f t="array" ref="V37">SLOPE(V$2:V$33-$B$2:$B$33,$C$2:$C$33-$B$2:$B$33)</f>
        <v>0.50864804291094134</v>
      </c>
      <c r="W37" cm="1">
        <f t="array" ref="W37">SLOPE(W$2:W$33-$B$2:$B$33,$C$2:$C$33-$B$2:$B$33)</f>
        <v>1.1438839510881724</v>
      </c>
      <c r="X37" cm="1">
        <f t="array" ref="X37">SLOPE(X$2:X$33-$B$2:$B$33,$C$2:$C$33-$B$2:$B$33)</f>
        <v>1.2957273530349804</v>
      </c>
      <c r="Y37" cm="1">
        <f t="array" ref="Y37">SLOPE(Y$2:Y$33-$B$2:$B$33,$C$2:$C$33-$B$2:$B$33)</f>
        <v>1.33135695854275</v>
      </c>
      <c r="Z37" cm="1">
        <f t="array" ref="Z37">SLOPE(Z$2:Z$33-$B$2:$B$33,$C$2:$C$33-$B$2:$B$33)</f>
        <v>1.7325832951308227</v>
      </c>
      <c r="AA37" cm="1">
        <f t="array" ref="AA37">SLOPE(AA$2:AA$33-$B$2:$B$33,$C$2:$C$33-$B$2:$B$33)</f>
        <v>0.70247701649143024</v>
      </c>
      <c r="AB37" cm="1">
        <f t="array" ref="AB37">SLOPE(AB$2:AB$33-$B$2:$B$33,$C$2:$C$33-$B$2:$B$33)</f>
        <v>1.7610283275084417</v>
      </c>
      <c r="AC37" cm="1">
        <f t="array" ref="AC37">SLOPE(AC$2:AC$33-$B$2:$B$33,$C$2:$C$33-$B$2:$B$33)</f>
        <v>1.749338831624166</v>
      </c>
      <c r="AD37" cm="1">
        <f t="array" ref="AD37">SLOPE(AD$2:AD$33-$B$2:$B$33,$C$2:$C$33-$B$2:$B$33)</f>
        <v>1.1548584150900958</v>
      </c>
      <c r="AE37" cm="1">
        <f t="array" ref="AE37">SLOPE(AE$2:AE$33-$B$2:$B$33,$C$2:$C$33-$B$2:$B$33)</f>
        <v>1.0856948418348591</v>
      </c>
      <c r="AF37" cm="1">
        <f t="array" ref="AF37">SLOPE(AF$2:AF$33-$B$2:$B$33,$C$2:$C$33-$B$2:$B$33)</f>
        <v>2.4284342125332281</v>
      </c>
      <c r="AG37" cm="1">
        <f t="array" ref="AG37">SLOPE(AG$2:AG$33-$B$2:$B$33,$C$2:$C$33-$B$2:$B$33)</f>
        <v>0.2518631286323797</v>
      </c>
      <c r="AL37" t="s">
        <v>30</v>
      </c>
      <c r="AM37">
        <v>1E-4</v>
      </c>
      <c r="AN37">
        <v>0.107546</v>
      </c>
      <c r="AO37">
        <v>-0.14168936515435229</v>
      </c>
      <c r="AP37">
        <v>3.0229760275030101E-2</v>
      </c>
      <c r="AQ37">
        <v>-5.0406561555697123E-2</v>
      </c>
      <c r="AR37">
        <v>2.6804183587456839E-2</v>
      </c>
      <c r="AS37">
        <v>9.0592278920023306E-2</v>
      </c>
      <c r="AT37">
        <v>3.2917705735660878E-2</v>
      </c>
      <c r="AU37">
        <v>9.5238095238095344E-2</v>
      </c>
      <c r="AV37">
        <v>-1.075271416286883E-2</v>
      </c>
      <c r="AW37">
        <v>-9.8404297655266482E-2</v>
      </c>
      <c r="AX37">
        <v>2.7100227615242108E-2</v>
      </c>
      <c r="AY37">
        <v>-0.20082930931153431</v>
      </c>
      <c r="AZ37">
        <v>0.22556594101303509</v>
      </c>
      <c r="BA37">
        <v>4.0014101403867519E-2</v>
      </c>
      <c r="BB37">
        <v>4.7385562085640258E-2</v>
      </c>
      <c r="BC37">
        <v>0.3439803170434772</v>
      </c>
      <c r="BD37">
        <v>0.80932203698041816</v>
      </c>
      <c r="BE37">
        <v>0.22070107639268</v>
      </c>
      <c r="BF37">
        <v>6.6093789128323088E-2</v>
      </c>
      <c r="BG37">
        <v>0.1246373333616522</v>
      </c>
      <c r="BH37">
        <v>0.45373135050677837</v>
      </c>
      <c r="BI37">
        <v>0.13043475314820241</v>
      </c>
      <c r="BJ37">
        <v>0.23486172248463849</v>
      </c>
      <c r="BK37">
        <v>9.3659955332588751E-2</v>
      </c>
      <c r="BL37">
        <v>0.18778618722404519</v>
      </c>
      <c r="BM37">
        <v>0.45044474395766271</v>
      </c>
      <c r="BN37">
        <v>3.7180913389227133E-2</v>
      </c>
      <c r="BO37">
        <v>0.18339851850168529</v>
      </c>
      <c r="BP37">
        <v>0.16518200774817909</v>
      </c>
      <c r="BQ37">
        <v>0.60181281752792337</v>
      </c>
      <c r="BR37">
        <v>4.9518024560940122E-2</v>
      </c>
    </row>
    <row r="38" spans="1:70">
      <c r="A38" s="7" t="s">
        <v>85</v>
      </c>
      <c r="C38" cm="1">
        <f t="array" ref="C38">INTERCEPT(C$2:C$33-$B$2:$B$33,$C$2:$C$33-$B$2:$B$33)</f>
        <v>0</v>
      </c>
      <c r="D38" cm="1">
        <f t="array" ref="D38">INTERCEPT(D$2:D$33-$B$2:$B$33,$C$2:$C$33-$B$2:$B$33)</f>
        <v>2.7961049708598786E-2</v>
      </c>
      <c r="E38" cm="1">
        <f t="array" ref="E38">INTERCEPT(E$2:E$33-$B$2:$B$33,$C$2:$C$33-$B$2:$B$33)</f>
        <v>5.1477161958842681E-3</v>
      </c>
      <c r="F38" cm="1">
        <f t="array" ref="F38">INTERCEPT(F$2:F$33-$B$2:$B$33,$C$2:$C$33-$B$2:$B$33)</f>
        <v>-1.3810716924640431E-2</v>
      </c>
      <c r="G38" cm="1">
        <f t="array" ref="G38">INTERCEPT(G$2:G$33-$B$2:$B$33,$C$2:$C$33-$B$2:$B$33)</f>
        <v>1.026562805173181E-2</v>
      </c>
      <c r="H38" cm="1">
        <f t="array" ref="H38">INTERCEPT(H$2:H$33-$B$2:$B$33,$C$2:$C$33-$B$2:$B$33)</f>
        <v>1.7033155193894332E-2</v>
      </c>
      <c r="I38" cm="1">
        <f t="array" ref="I38">INTERCEPT(I$2:I$33-$B$2:$B$33,$C$2:$C$33-$B$2:$B$33)</f>
        <v>5.5297602166822103E-3</v>
      </c>
      <c r="J38" cm="1">
        <f t="array" ref="J38">INTERCEPT(J$2:J$33-$B$2:$B$33,$C$2:$C$33-$B$2:$B$33)</f>
        <v>-1.0174221569471849E-2</v>
      </c>
      <c r="K38" cm="1">
        <f t="array" ref="K38">INTERCEPT(K$2:K$33-$B$2:$B$33,$C$2:$C$33-$B$2:$B$33)</f>
        <v>8.7347821529935674E-3</v>
      </c>
      <c r="L38" cm="1">
        <f t="array" ref="L38">INTERCEPT(L$2:L$33-$B$2:$B$33,$C$2:$C$33-$B$2:$B$33)</f>
        <v>2.1847565574310061E-2</v>
      </c>
      <c r="M38" cm="1">
        <f t="array" ref="M38">INTERCEPT(M$2:M$33-$B$2:$B$33,$C$2:$C$33-$B$2:$B$33)</f>
        <v>8.2188114002657905E-3</v>
      </c>
      <c r="N38" cm="1">
        <f t="array" ref="N38">INTERCEPT(N$2:N$33-$B$2:$B$33,$C$2:$C$33-$B$2:$B$33)</f>
        <v>1.1709411308455207E-2</v>
      </c>
      <c r="O38" cm="1">
        <f t="array" ref="O38">INTERCEPT(O$2:O$33-$B$2:$B$33,$C$2:$C$33-$B$2:$B$33)</f>
        <v>4.2451839288389585E-3</v>
      </c>
      <c r="P38" cm="1">
        <f t="array" ref="P38">INTERCEPT(P$2:P$33-$B$2:$B$33,$C$2:$C$33-$B$2:$B$33)</f>
        <v>6.0896244797187587E-3</v>
      </c>
      <c r="Q38" cm="1">
        <f t="array" ref="Q38">INTERCEPT(Q$2:Q$33-$B$2:$B$33,$C$2:$C$33-$B$2:$B$33)</f>
        <v>9.5920186993760353E-4</v>
      </c>
      <c r="R38" cm="1">
        <f t="array" ref="R38">INTERCEPT(R$2:R$33-$B$2:$B$33,$C$2:$C$33-$B$2:$B$33)</f>
        <v>1.7949057963513551E-2</v>
      </c>
      <c r="S38" cm="1">
        <f t="array" ref="S38">INTERCEPT(S$2:S$33-$B$2:$B$33,$C$2:$C$33-$B$2:$B$33)</f>
        <v>0.18922809233138271</v>
      </c>
      <c r="T38" cm="1">
        <f t="array" ref="T38">INTERCEPT(T$2:T$33-$B$2:$B$33,$C$2:$C$33-$B$2:$B$33)</f>
        <v>-1.9354159810575117E-2</v>
      </c>
      <c r="U38" cm="1">
        <f t="array" ref="U38">INTERCEPT(U$2:U$33-$B$2:$B$33,$C$2:$C$33-$B$2:$B$33)</f>
        <v>-4.01374130495808E-3</v>
      </c>
      <c r="V38" cm="1">
        <f t="array" ref="V38">INTERCEPT(V$2:V$33-$B$2:$B$33,$C$2:$C$33-$B$2:$B$33)</f>
        <v>-8.8322969014752797E-3</v>
      </c>
      <c r="W38" cm="1">
        <f t="array" ref="W38">INTERCEPT(W$2:W$33-$B$2:$B$33,$C$2:$C$33-$B$2:$B$33)</f>
        <v>1.2529360410940686E-2</v>
      </c>
      <c r="X38" cm="1">
        <f t="array" ref="X38">INTERCEPT(X$2:X$33-$B$2:$B$33,$C$2:$C$33-$B$2:$B$33)</f>
        <v>-1.6865269484553344E-2</v>
      </c>
      <c r="Y38" cm="1">
        <f t="array" ref="Y38">INTERCEPT(Y$2:Y$33-$B$2:$B$33,$C$2:$C$33-$B$2:$B$33)</f>
        <v>-1.4409517843840926E-2</v>
      </c>
      <c r="Z38" cm="1">
        <f t="array" ref="Z38">INTERCEPT(Z$2:Z$33-$B$2:$B$33,$C$2:$C$33-$B$2:$B$33)</f>
        <v>4.6912808003770901E-2</v>
      </c>
      <c r="AA38" cm="1">
        <f t="array" ref="AA38">INTERCEPT(AA$2:AA$33-$B$2:$B$33,$C$2:$C$33-$B$2:$B$33)</f>
        <v>-2.5117370167425396E-2</v>
      </c>
      <c r="AB38" cm="1">
        <f t="array" ref="AB38">INTERCEPT(AB$2:AB$33-$B$2:$B$33,$C$2:$C$33-$B$2:$B$33)</f>
        <v>-3.7573504281185867E-2</v>
      </c>
      <c r="AC38" cm="1">
        <f t="array" ref="AC38">INTERCEPT(AC$2:AC$33-$B$2:$B$33,$C$2:$C$33-$B$2:$B$33)</f>
        <v>-1.7181030011878262E-2</v>
      </c>
      <c r="AD38" cm="1">
        <f t="array" ref="AD38">INTERCEPT(AD$2:AD$33-$B$2:$B$33,$C$2:$C$33-$B$2:$B$33)</f>
        <v>8.7588105339090321E-3</v>
      </c>
      <c r="AE38" cm="1">
        <f t="array" ref="AE38">INTERCEPT(AE$2:AE$33-$B$2:$B$33,$C$2:$C$33-$B$2:$B$33)</f>
        <v>-9.4799974810806237E-3</v>
      </c>
      <c r="AF38" cm="1">
        <f t="array" ref="AF38">INTERCEPT(AF$2:AF$33-$B$2:$B$33,$C$2:$C$33-$B$2:$B$33)</f>
        <v>-2.5514859885076246E-2</v>
      </c>
      <c r="AG38" cm="1">
        <f t="array" ref="AG38">INTERCEPT(AG$2:AG$33-$B$2:$B$33,$C$2:$C$33-$B$2:$B$33)</f>
        <v>3.1448129332116524E-3</v>
      </c>
      <c r="AL38" t="s">
        <v>31</v>
      </c>
      <c r="AM38">
        <v>1E-4</v>
      </c>
      <c r="AN38">
        <v>3.7121000000000001E-2</v>
      </c>
      <c r="AO38">
        <v>-0.1555555538735903</v>
      </c>
      <c r="AP38">
        <v>2.347425074703402E-2</v>
      </c>
      <c r="AQ38">
        <v>3.6931804898171272E-2</v>
      </c>
      <c r="AR38">
        <v>6.0240329330056852E-3</v>
      </c>
      <c r="AS38">
        <v>-1.7571861037278369E-2</v>
      </c>
      <c r="AT38">
        <v>0.25688073394495409</v>
      </c>
      <c r="AU38">
        <v>-6.9767441860465129E-2</v>
      </c>
      <c r="AV38">
        <v>-0.20652172544856939</v>
      </c>
      <c r="AW38">
        <v>0.11799428330022679</v>
      </c>
      <c r="AX38">
        <v>-0.1188258629015829</v>
      </c>
      <c r="AY38">
        <v>0.13355131248643709</v>
      </c>
      <c r="AZ38">
        <v>-6.3378687205184692E-2</v>
      </c>
      <c r="BA38">
        <v>0.1108673422796245</v>
      </c>
      <c r="BB38">
        <v>-2.3400835613833989E-2</v>
      </c>
      <c r="BC38">
        <v>6.0329127813381289E-2</v>
      </c>
      <c r="BD38">
        <v>-0.50351287156557767</v>
      </c>
      <c r="BE38">
        <v>0.2241063511624761</v>
      </c>
      <c r="BF38">
        <v>0.125567971657218</v>
      </c>
      <c r="BG38">
        <v>5.482099628095316E-3</v>
      </c>
      <c r="BH38">
        <v>0.16735114504564219</v>
      </c>
      <c r="BI38">
        <v>0.13076925792188929</v>
      </c>
      <c r="BJ38">
        <v>6.3290594902459363E-2</v>
      </c>
      <c r="BK38">
        <v>0.67720675709023537</v>
      </c>
      <c r="BL38">
        <v>-5.8840264420313648E-2</v>
      </c>
      <c r="BM38">
        <v>0.1309738077125466</v>
      </c>
      <c r="BN38">
        <v>0.15302293318779389</v>
      </c>
      <c r="BO38">
        <v>-2.9098615871866351E-2</v>
      </c>
      <c r="BP38">
        <v>0.1511273592015083</v>
      </c>
      <c r="BQ38">
        <v>9.803957988229417E-3</v>
      </c>
      <c r="BR38">
        <v>0.16821841972823348</v>
      </c>
    </row>
    <row r="39" spans="1:70">
      <c r="A39" s="7" t="s">
        <v>86</v>
      </c>
      <c r="C39">
        <f>C37*$C$34</f>
        <v>9.9075375000000007E-3</v>
      </c>
      <c r="D39">
        <f>D37*$C$34</f>
        <v>5.6973111697528828E-3</v>
      </c>
      <c r="E39">
        <f t="shared" ref="E39:AG39" si="11">E37*$C$34</f>
        <v>-5.0266060010492001E-4</v>
      </c>
      <c r="F39">
        <f t="shared" si="11"/>
        <v>5.015379904063629E-3</v>
      </c>
      <c r="G39">
        <f t="shared" si="11"/>
        <v>5.8356774032417274E-3</v>
      </c>
      <c r="H39">
        <f t="shared" si="11"/>
        <v>1.7300717848571068E-2</v>
      </c>
      <c r="I39">
        <f t="shared" si="11"/>
        <v>1.4321271773978629E-2</v>
      </c>
      <c r="J39">
        <f t="shared" si="11"/>
        <v>1.094064427726371E-2</v>
      </c>
      <c r="K39">
        <f t="shared" si="11"/>
        <v>5.890026747566432E-3</v>
      </c>
      <c r="L39">
        <f t="shared" si="11"/>
        <v>2.5975862470619558E-3</v>
      </c>
      <c r="M39">
        <f t="shared" si="11"/>
        <v>-3.7006356882241751E-4</v>
      </c>
      <c r="N39">
        <f t="shared" si="11"/>
        <v>2.8011998364405786E-3</v>
      </c>
      <c r="O39">
        <f t="shared" si="11"/>
        <v>6.096694200149768E-3</v>
      </c>
      <c r="P39">
        <f t="shared" si="11"/>
        <v>1.8232563783138502E-3</v>
      </c>
      <c r="Q39">
        <f t="shared" si="11"/>
        <v>3.9088598077712247E-3</v>
      </c>
      <c r="R39">
        <f t="shared" si="11"/>
        <v>6.1865962342666763E-3</v>
      </c>
      <c r="S39">
        <f t="shared" si="11"/>
        <v>1.301516939033388E-2</v>
      </c>
      <c r="T39">
        <f t="shared" si="11"/>
        <v>1.4642057966099225E-2</v>
      </c>
      <c r="U39">
        <f t="shared" si="11"/>
        <v>8.2625358658460542E-3</v>
      </c>
      <c r="V39">
        <f t="shared" si="11"/>
        <v>5.0394495594417608E-3</v>
      </c>
      <c r="W39">
        <f t="shared" si="11"/>
        <v>1.1333073141054235E-2</v>
      </c>
      <c r="X39">
        <f t="shared" si="11"/>
        <v>1.2837467339969809E-2</v>
      </c>
      <c r="Y39">
        <f t="shared" si="11"/>
        <v>1.3190468992648242E-2</v>
      </c>
      <c r="Z39">
        <f t="shared" si="11"/>
        <v>1.7165633968382193E-2</v>
      </c>
      <c r="AA39">
        <f t="shared" si="11"/>
        <v>6.9598173837769643E-3</v>
      </c>
      <c r="AB39">
        <f t="shared" si="11"/>
        <v>1.7447454193352169E-2</v>
      </c>
      <c r="AC39">
        <f t="shared" si="11"/>
        <v>1.7331640074522613E-2</v>
      </c>
      <c r="AD39">
        <f t="shared" si="11"/>
        <v>1.1441803054695691E-2</v>
      </c>
      <c r="AE39">
        <f t="shared" si="11"/>
        <v>1.0756562359035436E-2</v>
      </c>
      <c r="AF39">
        <f t="shared" si="11"/>
        <v>2.4059803026955928E-2</v>
      </c>
      <c r="AG39">
        <f t="shared" si="11"/>
        <v>2.4953433917926258E-3</v>
      </c>
      <c r="AL39" t="s">
        <v>32</v>
      </c>
      <c r="AM39">
        <v>1E-4</v>
      </c>
      <c r="AN39">
        <v>-1.1140000000000001E-2</v>
      </c>
      <c r="AO39">
        <v>-3.7594037527979407E-2</v>
      </c>
      <c r="AP39">
        <v>5.6192528640452537E-2</v>
      </c>
      <c r="AQ39">
        <v>3.8205937203894091E-2</v>
      </c>
      <c r="AR39">
        <v>0.1437125541165514</v>
      </c>
      <c r="AS39">
        <v>-7.4796723156440592E-2</v>
      </c>
      <c r="AT39">
        <v>0.20975797157126391</v>
      </c>
      <c r="AU39">
        <v>2.8260869565217339E-2</v>
      </c>
      <c r="AV39">
        <v>8.80625826824879E-2</v>
      </c>
      <c r="AW39">
        <v>2.3746613624615831E-2</v>
      </c>
      <c r="AX39">
        <v>0.13214924000550399</v>
      </c>
      <c r="AY39">
        <v>-0.19481203830672389</v>
      </c>
      <c r="AZ39">
        <v>1.680262162208068E-3</v>
      </c>
      <c r="BA39">
        <v>-7.9750883624130964E-2</v>
      </c>
      <c r="BB39">
        <v>-3.83387719280186E-2</v>
      </c>
      <c r="BC39">
        <v>0.1034481617285616</v>
      </c>
      <c r="BD39">
        <v>5.2547170439408122</v>
      </c>
      <c r="BE39">
        <v>-7.1807056013782011E-2</v>
      </c>
      <c r="BF39">
        <v>-2.7852683723829101E-3</v>
      </c>
      <c r="BG39">
        <v>2.9933664374088842E-3</v>
      </c>
      <c r="BH39">
        <v>0.2304309509173097</v>
      </c>
      <c r="BI39">
        <v>-4.1234993048183677E-3</v>
      </c>
      <c r="BJ39">
        <v>0.30166407736263978</v>
      </c>
      <c r="BK39">
        <v>0.14061280281969959</v>
      </c>
      <c r="BL39">
        <v>3.9605471167198918E-2</v>
      </c>
      <c r="BM39">
        <v>0.17170655879781219</v>
      </c>
      <c r="BN39">
        <v>0.38747102909914899</v>
      </c>
      <c r="BO39">
        <v>5.0008714934749232E-2</v>
      </c>
      <c r="BP39">
        <v>-3.5324108836094159E-2</v>
      </c>
      <c r="BQ39">
        <v>-2.378310984200338E-2</v>
      </c>
      <c r="BR39">
        <v>-1.9924609585352693E-2</v>
      </c>
    </row>
    <row r="40" spans="1:70">
      <c r="A40" s="7" t="s">
        <v>140</v>
      </c>
      <c r="B40">
        <f>AVERAGE(B2:B33)</f>
        <v>1.1312499999999999E-3</v>
      </c>
      <c r="C40" t="s">
        <v>141</v>
      </c>
      <c r="D40">
        <f>AVERAGE(D37:AG37)</f>
        <v>0.92024473746182833</v>
      </c>
      <c r="AL40" t="s">
        <v>33</v>
      </c>
      <c r="AM40">
        <v>0</v>
      </c>
      <c r="AN40">
        <v>2.6091E-2</v>
      </c>
      <c r="AO40">
        <v>3.1250064028428337E-2</v>
      </c>
      <c r="AP40">
        <v>2.1715380881752289E-2</v>
      </c>
      <c r="AQ40">
        <v>-0.1151999419597808</v>
      </c>
      <c r="AR40">
        <v>6.1081962666027063E-2</v>
      </c>
      <c r="AS40">
        <v>1.9332134351891069E-2</v>
      </c>
      <c r="AT40">
        <v>-8.0978088281994265E-2</v>
      </c>
      <c r="AU40">
        <v>0.14164904862579289</v>
      </c>
      <c r="AV40">
        <v>7.9136701753362848E-2</v>
      </c>
      <c r="AW40">
        <v>6.7010373439348347E-2</v>
      </c>
      <c r="AX40">
        <v>-0.16609272167605449</v>
      </c>
      <c r="AY40">
        <v>-9.0230705703282843E-2</v>
      </c>
      <c r="AZ40">
        <v>-8.8804116735676231E-2</v>
      </c>
      <c r="BA40">
        <v>6.8834685607231938E-2</v>
      </c>
      <c r="BB40">
        <v>3.3222909702244059E-3</v>
      </c>
      <c r="BC40">
        <v>6.7187727374616868E-2</v>
      </c>
      <c r="BD40">
        <v>-0.39592764112250373</v>
      </c>
      <c r="BE40">
        <v>0.1241006226130275</v>
      </c>
      <c r="BF40">
        <v>-6.4455317508062548E-2</v>
      </c>
      <c r="BG40">
        <v>6.1198346640756176E-3</v>
      </c>
      <c r="BH40">
        <v>3.7884252703111132E-2</v>
      </c>
      <c r="BI40">
        <v>-1.5503875968992281E-2</v>
      </c>
      <c r="BJ40">
        <v>0.32969064435956169</v>
      </c>
      <c r="BK40">
        <v>0.36707987298004308</v>
      </c>
      <c r="BL40">
        <v>0.17617865010167891</v>
      </c>
      <c r="BM40">
        <v>1.6579729653934509E-2</v>
      </c>
      <c r="BN40">
        <v>0</v>
      </c>
      <c r="BO40">
        <v>0.1396130461494578</v>
      </c>
      <c r="BP40">
        <v>-7.9770468834198804E-2</v>
      </c>
      <c r="BQ40">
        <v>-0.28160464562986748</v>
      </c>
      <c r="BR40">
        <v>5.0659340659340746E-2</v>
      </c>
    </row>
    <row r="41" spans="1:70">
      <c r="A41" s="7" t="s">
        <v>139</v>
      </c>
      <c r="B41" s="11">
        <f>AVERAGE(D34:AG34)+B40</f>
        <v>1.7046547465310001E-2</v>
      </c>
      <c r="C41" t="s">
        <v>142</v>
      </c>
      <c r="D41">
        <f>AVERAGE(D38:AG38)</f>
        <v>6.7979382197292833E-3</v>
      </c>
      <c r="AL41" t="s">
        <v>34</v>
      </c>
      <c r="AM41">
        <v>0</v>
      </c>
      <c r="AN41">
        <v>4.2438999999999998E-2</v>
      </c>
      <c r="AO41">
        <v>0.18560605684314119</v>
      </c>
      <c r="AP41">
        <v>5.2072434276397628E-2</v>
      </c>
      <c r="AQ41">
        <v>0.23869795068499131</v>
      </c>
      <c r="AR41">
        <v>0.2253290509435146</v>
      </c>
      <c r="AS41">
        <v>6.3793116602404387E-2</v>
      </c>
      <c r="AT41">
        <v>6.4616447823082179E-2</v>
      </c>
      <c r="AU41">
        <v>-2.9629629629629669E-2</v>
      </c>
      <c r="AV41">
        <v>-0.15666667620340979</v>
      </c>
      <c r="AW41">
        <v>-8.3333308407003148E-2</v>
      </c>
      <c r="AX41">
        <v>3.2125254576929052E-3</v>
      </c>
      <c r="AY41">
        <v>0.19268718872244511</v>
      </c>
      <c r="AZ41">
        <v>-2.2720056890520039E-2</v>
      </c>
      <c r="BA41">
        <v>-2.4121824422235871E-2</v>
      </c>
      <c r="BB41">
        <v>1.9776022031443571E-2</v>
      </c>
      <c r="BC41">
        <v>-3.1863597476181393E-2</v>
      </c>
      <c r="BD41">
        <v>0.27465668438318153</v>
      </c>
      <c r="BE41">
        <v>-2.3910125918633399E-2</v>
      </c>
      <c r="BF41">
        <v>1.1702885915109819E-2</v>
      </c>
      <c r="BG41">
        <v>2.571773599879568E-2</v>
      </c>
      <c r="BH41">
        <v>2.9614279472804709E-2</v>
      </c>
      <c r="BI41">
        <v>7.0866141732283561E-2</v>
      </c>
      <c r="BJ41">
        <v>-0.29871591357647559</v>
      </c>
      <c r="BK41">
        <v>-9.8236812365999127E-2</v>
      </c>
      <c r="BL41">
        <v>-8.1285714853800206E-2</v>
      </c>
      <c r="BM41">
        <v>-0.176266865672425</v>
      </c>
      <c r="BN41">
        <v>-0.1080267419212462</v>
      </c>
      <c r="BO41">
        <v>-1.915156717112854E-2</v>
      </c>
      <c r="BP41">
        <v>-4.2068792601001381E-2</v>
      </c>
      <c r="BQ41">
        <v>-6.8010776564353725E-2</v>
      </c>
      <c r="BR41">
        <v>-2.7298399748980184E-2</v>
      </c>
    </row>
    <row r="42" spans="1:70">
      <c r="AL42" t="s">
        <v>35</v>
      </c>
      <c r="AM42">
        <v>0</v>
      </c>
      <c r="AN42">
        <v>5.2424999999999999E-2</v>
      </c>
      <c r="AO42">
        <v>1.2779540060870559E-2</v>
      </c>
      <c r="AP42">
        <v>0.1010101505720906</v>
      </c>
      <c r="AQ42">
        <v>-7.0072931740913114E-2</v>
      </c>
      <c r="AR42">
        <v>9.3960410223565827E-3</v>
      </c>
      <c r="AS42">
        <v>0.34846022559884399</v>
      </c>
      <c r="AT42">
        <v>-8.4712755598831513E-2</v>
      </c>
      <c r="AU42">
        <v>3.4351145038167941E-2</v>
      </c>
      <c r="AV42">
        <v>-0.16600793717133219</v>
      </c>
      <c r="AW42">
        <v>1.8445338843448011E-2</v>
      </c>
      <c r="AX42">
        <v>-4.6660534855340163E-2</v>
      </c>
      <c r="AY42">
        <v>0.23055438130469111</v>
      </c>
      <c r="AZ42">
        <v>1.6850093744640079E-2</v>
      </c>
      <c r="BA42">
        <v>1.423717726693252E-2</v>
      </c>
      <c r="BB42">
        <v>-1.138197635927107E-2</v>
      </c>
      <c r="BC42">
        <v>-1.0622143944790221E-2</v>
      </c>
      <c r="BD42">
        <v>-1.762973015929592E-2</v>
      </c>
      <c r="BE42">
        <v>8.1290814723111726E-3</v>
      </c>
      <c r="BF42">
        <v>4.956800751237167E-2</v>
      </c>
      <c r="BG42">
        <v>4.1793371138196811E-2</v>
      </c>
      <c r="BH42">
        <v>-3.2106993201354572E-2</v>
      </c>
      <c r="BI42">
        <v>0</v>
      </c>
      <c r="BJ42">
        <v>-9.0465730656987264E-2</v>
      </c>
      <c r="BK42">
        <v>-5.5867201647774589E-4</v>
      </c>
      <c r="BL42">
        <v>-0.1034715136974583</v>
      </c>
      <c r="BM42">
        <v>5.2798025561247693E-2</v>
      </c>
      <c r="BN42">
        <v>4.1994782003353943E-2</v>
      </c>
      <c r="BO42">
        <v>-5.9608171732898667E-2</v>
      </c>
      <c r="BP42">
        <v>-7.4702438496154766E-3</v>
      </c>
      <c r="BQ42">
        <v>1.2660794570542141E-2</v>
      </c>
      <c r="BR42">
        <v>-1.9462365591397912E-2</v>
      </c>
    </row>
    <row r="43" spans="1:70" ht="15">
      <c r="B43" s="2" t="s">
        <v>79</v>
      </c>
      <c r="C43" s="3" t="s">
        <v>80</v>
      </c>
      <c r="D43" s="1" t="s">
        <v>1</v>
      </c>
      <c r="E43" s="1" t="s">
        <v>2</v>
      </c>
      <c r="F43" s="1" t="s">
        <v>3</v>
      </c>
      <c r="G43" s="1" t="s">
        <v>143</v>
      </c>
      <c r="H43" s="1" t="s">
        <v>5</v>
      </c>
      <c r="I43" s="1" t="s">
        <v>6</v>
      </c>
      <c r="J43" s="1" t="s">
        <v>7</v>
      </c>
      <c r="K43" s="1" t="s">
        <v>8</v>
      </c>
      <c r="L43" s="1" t="s">
        <v>9</v>
      </c>
      <c r="M43" s="1" t="s">
        <v>10</v>
      </c>
      <c r="N43" s="1" t="s">
        <v>11</v>
      </c>
      <c r="O43" s="1" t="s">
        <v>12</v>
      </c>
      <c r="P43" s="1" t="s">
        <v>13</v>
      </c>
      <c r="Q43" s="1" t="s">
        <v>14</v>
      </c>
      <c r="R43" s="1" t="s">
        <v>15</v>
      </c>
      <c r="S43" s="1" t="s">
        <v>16</v>
      </c>
      <c r="T43" s="1" t="s">
        <v>17</v>
      </c>
      <c r="U43" s="1" t="s">
        <v>18</v>
      </c>
      <c r="V43" s="1" t="s">
        <v>19</v>
      </c>
      <c r="W43" s="1" t="s">
        <v>20</v>
      </c>
      <c r="X43" s="1" t="s">
        <v>21</v>
      </c>
      <c r="Y43" s="1" t="s">
        <v>22</v>
      </c>
      <c r="Z43" s="1" t="s">
        <v>23</v>
      </c>
      <c r="AA43" s="1" t="s">
        <v>24</v>
      </c>
      <c r="AB43" s="1" t="s">
        <v>25</v>
      </c>
      <c r="AC43" s="1" t="s">
        <v>26</v>
      </c>
      <c r="AD43" s="1" t="s">
        <v>27</v>
      </c>
      <c r="AE43" s="1" t="s">
        <v>28</v>
      </c>
      <c r="AF43" s="1" t="s">
        <v>29</v>
      </c>
      <c r="AG43" s="7" t="s">
        <v>92</v>
      </c>
      <c r="AI43">
        <v>91.99</v>
      </c>
      <c r="AL43" t="s">
        <v>36</v>
      </c>
      <c r="AM43">
        <v>0</v>
      </c>
      <c r="AN43">
        <v>5.4860000000000004E-3</v>
      </c>
      <c r="AO43">
        <v>0.31861190149417001</v>
      </c>
      <c r="AP43">
        <v>5.2752214708224443E-2</v>
      </c>
      <c r="AQ43">
        <v>6.1224476911436072E-2</v>
      </c>
      <c r="AR43">
        <v>5.0531931254058859E-2</v>
      </c>
      <c r="AS43">
        <v>-0.1093749856719599</v>
      </c>
      <c r="AT43">
        <v>7.4468085106383031E-2</v>
      </c>
      <c r="AU43">
        <v>-3.5055350553505497E-2</v>
      </c>
      <c r="AV43">
        <v>4.0284380271550901E-2</v>
      </c>
      <c r="AW43">
        <v>0.19016812481784021</v>
      </c>
      <c r="AX43">
        <v>-1.9193863439228909E-2</v>
      </c>
      <c r="AY43">
        <v>9.709608792930946E-2</v>
      </c>
      <c r="AZ43">
        <v>-2.3049828798781591E-2</v>
      </c>
      <c r="BA43">
        <v>7.9917064369891433E-2</v>
      </c>
      <c r="BB43">
        <v>-3.7829058256439119E-2</v>
      </c>
      <c r="BC43">
        <v>7.6687116807693689E-2</v>
      </c>
      <c r="BD43">
        <v>1.604187480156348</v>
      </c>
      <c r="BE43">
        <v>-3.9619452890869773E-2</v>
      </c>
      <c r="BF43">
        <v>5.9824422643590669E-3</v>
      </c>
      <c r="BG43">
        <v>-3.4992335724448487E-2</v>
      </c>
      <c r="BH43">
        <v>0.34623353025246661</v>
      </c>
      <c r="BI43">
        <v>-7.3529411764705843E-2</v>
      </c>
      <c r="BJ43">
        <v>3.4129743901282428E-2</v>
      </c>
      <c r="BK43">
        <v>-7.5461068763492123E-2</v>
      </c>
      <c r="BL43">
        <v>-1.612173648552884E-2</v>
      </c>
      <c r="BM43">
        <v>1.090471534263515E-2</v>
      </c>
      <c r="BN43">
        <v>0.19107583244543361</v>
      </c>
      <c r="BO43">
        <v>-5.6102754878214367E-2</v>
      </c>
      <c r="BP43">
        <v>5.8045343781256253E-2</v>
      </c>
      <c r="BQ43">
        <v>-7.0092563676301567E-2</v>
      </c>
      <c r="BR43">
        <v>6.6454655115692596E-2</v>
      </c>
    </row>
    <row r="44" spans="1:70" ht="15">
      <c r="A44" s="1" t="s">
        <v>62</v>
      </c>
      <c r="B44" s="4">
        <v>4.5000000000000005E-3</v>
      </c>
      <c r="C44" s="5">
        <v>-1.772E-2</v>
      </c>
      <c r="D44">
        <v>-5.8158340902513261E-2</v>
      </c>
      <c r="E44">
        <v>-1.5523898690435019E-2</v>
      </c>
      <c r="F44">
        <v>6.4837809022362469E-2</v>
      </c>
      <c r="G44">
        <v>0.1057692032101822</v>
      </c>
      <c r="H44">
        <v>-5.3763441595309103E-2</v>
      </c>
      <c r="I44">
        <v>-0.13750000000000001</v>
      </c>
      <c r="J44">
        <v>-9.6825396825396814E-2</v>
      </c>
      <c r="K44">
        <v>-1.9784196878860679E-2</v>
      </c>
      <c r="L44">
        <v>-6.1990256080852402E-2</v>
      </c>
      <c r="M44">
        <v>-0.1398099584214075</v>
      </c>
      <c r="N44">
        <v>-3.130799267715223E-2</v>
      </c>
      <c r="O44">
        <v>5.2271317972621523E-2</v>
      </c>
      <c r="P44">
        <v>-2.837223419210844E-2</v>
      </c>
      <c r="Q44">
        <v>-0.16008509996505749</v>
      </c>
      <c r="R44">
        <v>6.1111908254316998E-2</v>
      </c>
      <c r="S44">
        <v>-0.74748490949534929</v>
      </c>
      <c r="T44">
        <v>-5.8611773550254598E-2</v>
      </c>
      <c r="U44">
        <v>-0.1186692797327125</v>
      </c>
      <c r="V44">
        <v>0.11524182479872951</v>
      </c>
      <c r="W44">
        <v>3.1250032984341918E-2</v>
      </c>
      <c r="X44">
        <v>4.3165467625899227E-2</v>
      </c>
      <c r="Y44">
        <v>-5.8640044324811742E-2</v>
      </c>
      <c r="Z44">
        <v>-9.2921604583224737E-2</v>
      </c>
      <c r="AA44">
        <v>-5.1741980401614367E-2</v>
      </c>
      <c r="AB44">
        <v>-0.15653890329609349</v>
      </c>
      <c r="AC44">
        <v>-3.3777787950303839E-2</v>
      </c>
      <c r="AD44">
        <v>-6.2402880325602039E-2</v>
      </c>
      <c r="AE44">
        <v>-7.022365190087354E-2</v>
      </c>
      <c r="AF44">
        <v>-0.19131763587632891</v>
      </c>
      <c r="AG44">
        <f>AI44/AI43-1</f>
        <v>8.3704750516362392E-3</v>
      </c>
      <c r="AI44">
        <v>92.76</v>
      </c>
      <c r="AL44" t="s">
        <v>37</v>
      </c>
      <c r="AM44">
        <v>0</v>
      </c>
      <c r="AN44">
        <v>2.2214000000000001E-2</v>
      </c>
      <c r="AO44">
        <v>-0.18899515690852089</v>
      </c>
      <c r="AP44">
        <v>-8.8039615673281113E-2</v>
      </c>
      <c r="AQ44">
        <v>-0.1183431851456563</v>
      </c>
      <c r="AR44">
        <v>-5.94937222419617E-2</v>
      </c>
      <c r="AS44">
        <v>6.072874618980717E-2</v>
      </c>
      <c r="AT44">
        <v>0.24917491749174919</v>
      </c>
      <c r="AU44">
        <v>0.1051625239005736</v>
      </c>
      <c r="AV44">
        <v>-3.1890631148850601E-2</v>
      </c>
      <c r="AW44">
        <v>-8.6956599769381637E-2</v>
      </c>
      <c r="AX44">
        <v>8.1702422405166564E-2</v>
      </c>
      <c r="AY44">
        <v>7.7170137672484262E-2</v>
      </c>
      <c r="AZ44">
        <v>-1.6962235587329681E-2</v>
      </c>
      <c r="BA44">
        <v>-4.5494785668990123E-2</v>
      </c>
      <c r="BB44">
        <v>-5.8119765768994032E-2</v>
      </c>
      <c r="BC44">
        <v>-4.98575721022817E-2</v>
      </c>
      <c r="BD44">
        <v>1.1699845379169209</v>
      </c>
      <c r="BE44">
        <v>-1.6120781652854129E-2</v>
      </c>
      <c r="BF44">
        <v>7.4950894862340078E-3</v>
      </c>
      <c r="BG44">
        <v>-1.510909685844997E-2</v>
      </c>
      <c r="BH44">
        <v>6.2628400891793223E-2</v>
      </c>
      <c r="BI44">
        <v>-4.7619047619047672E-2</v>
      </c>
      <c r="BJ44">
        <v>7.1607990056336224E-2</v>
      </c>
      <c r="BK44">
        <v>0.29504225457360039</v>
      </c>
      <c r="BL44">
        <v>0.20903511881408601</v>
      </c>
      <c r="BM44">
        <v>0.32459407377506522</v>
      </c>
      <c r="BN44">
        <v>-3.5649500067189373E-2</v>
      </c>
      <c r="BO44">
        <v>2.1511716504675871E-2</v>
      </c>
      <c r="BP44">
        <v>-4.6022814175971087E-2</v>
      </c>
      <c r="BQ44">
        <v>0.16271440710937449</v>
      </c>
      <c r="BR44">
        <v>-1.8611825192802134E-2</v>
      </c>
    </row>
    <row r="45" spans="1:70" ht="15" hidden="1">
      <c r="A45" s="1" t="s">
        <v>63</v>
      </c>
      <c r="B45" s="4">
        <v>4.3E-3</v>
      </c>
      <c r="C45" s="5">
        <v>-4.8719999999999999E-2</v>
      </c>
      <c r="D45">
        <v>-9.0909046296226648E-2</v>
      </c>
      <c r="E45">
        <v>1.548888306797758E-2</v>
      </c>
      <c r="F45">
        <v>-6.3231768624710472E-2</v>
      </c>
      <c r="G45">
        <v>-8.8198770643421076E-2</v>
      </c>
      <c r="H45">
        <v>-8.9015167250996896E-2</v>
      </c>
      <c r="I45">
        <v>-3.5196687370600437E-2</v>
      </c>
      <c r="J45">
        <v>-0.1054481546572935</v>
      </c>
      <c r="K45">
        <v>-0.11743117227225949</v>
      </c>
      <c r="L45">
        <v>0.13391312722956039</v>
      </c>
      <c r="M45">
        <v>-1.625348522131809E-2</v>
      </c>
      <c r="N45">
        <v>-0.10792931484372741</v>
      </c>
      <c r="O45">
        <v>-9.7649387842825508E-2</v>
      </c>
      <c r="P45">
        <v>7.037959105568703E-3</v>
      </c>
      <c r="Q45">
        <v>-7.1446077495190607E-2</v>
      </c>
      <c r="R45">
        <v>-5.996680740393534E-2</v>
      </c>
      <c r="S45">
        <v>-0.36334664145926909</v>
      </c>
      <c r="T45">
        <v>-3.1429182716829263E-2</v>
      </c>
      <c r="U45">
        <v>3.5005849265237199E-3</v>
      </c>
      <c r="V45">
        <v>-8.1388952241937651E-2</v>
      </c>
      <c r="W45">
        <v>7.0707002594427637E-2</v>
      </c>
      <c r="X45">
        <v>1.379310344827589E-2</v>
      </c>
      <c r="Y45">
        <v>-0.14192032720062189</v>
      </c>
      <c r="Z45">
        <v>-7.7131653265037348E-2</v>
      </c>
      <c r="AA45">
        <v>-1.6733324419883951E-2</v>
      </c>
      <c r="AB45">
        <v>-0.13066503705800009</v>
      </c>
      <c r="AC45">
        <v>-0.1651334034215238</v>
      </c>
      <c r="AD45">
        <v>-3.3810004896200903E-2</v>
      </c>
      <c r="AE45">
        <v>-1.2728534440493379E-2</v>
      </c>
      <c r="AF45">
        <v>-0.15322364046225859</v>
      </c>
      <c r="AG45">
        <f>AI45/AI44-1</f>
        <v>9.3790426908149094E-3</v>
      </c>
      <c r="AI45">
        <v>93.63</v>
      </c>
      <c r="AL45" t="s">
        <v>38</v>
      </c>
      <c r="AM45">
        <v>0</v>
      </c>
      <c r="AN45">
        <v>2.2748000000000001E-2</v>
      </c>
      <c r="AO45">
        <v>2.949849602892352E-3</v>
      </c>
      <c r="AP45">
        <v>-0.123671499766371</v>
      </c>
      <c r="AQ45">
        <v>2.1812047845630071E-2</v>
      </c>
      <c r="AR45">
        <v>-5.518172755048345E-2</v>
      </c>
      <c r="AS45">
        <v>-1.2722452425240061E-3</v>
      </c>
      <c r="AT45">
        <v>-2.2457067371202118E-2</v>
      </c>
      <c r="AU45">
        <v>0.54152249134948094</v>
      </c>
      <c r="AV45">
        <v>-0.1035294252283433</v>
      </c>
      <c r="AW45">
        <v>3.5714320814631328E-2</v>
      </c>
      <c r="AX45">
        <v>-8.4577014128279226E-2</v>
      </c>
      <c r="AY45">
        <v>-0.16845283203085051</v>
      </c>
      <c r="AZ45">
        <v>-8.3938825885511159E-2</v>
      </c>
      <c r="BA45">
        <v>-0.1272052833589061</v>
      </c>
      <c r="BB45">
        <v>2.903820840189697E-2</v>
      </c>
      <c r="BC45">
        <v>-9.4452833471042941E-2</v>
      </c>
      <c r="BD45">
        <v>-0.34685952685261567</v>
      </c>
      <c r="BE45">
        <v>1.422307215370511E-3</v>
      </c>
      <c r="BF45">
        <v>9.041041779362935E-4</v>
      </c>
      <c r="BG45">
        <v>5.9220305961819493E-2</v>
      </c>
      <c r="BH45">
        <v>-0.27391308313957319</v>
      </c>
      <c r="BI45">
        <v>0.10833333333333341</v>
      </c>
      <c r="BJ45">
        <v>-9.4469076693257326E-2</v>
      </c>
      <c r="BK45">
        <v>-0.1120447997190446</v>
      </c>
      <c r="BL45">
        <v>-0.25395815322839838</v>
      </c>
      <c r="BM45">
        <v>-6.7370718435288524E-2</v>
      </c>
      <c r="BN45">
        <v>-3.1954901482634912E-2</v>
      </c>
      <c r="BO45">
        <v>9.4067448630959616E-2</v>
      </c>
      <c r="BP45">
        <v>-2.0336719108732249E-2</v>
      </c>
      <c r="BQ45">
        <v>-2.4674488202606981E-2</v>
      </c>
      <c r="BR45">
        <v>-0.12384744341994969</v>
      </c>
    </row>
    <row r="46" spans="1:70" ht="15" hidden="1">
      <c r="A46" s="1" t="s">
        <v>64</v>
      </c>
      <c r="B46" s="4">
        <v>4.6999999999999993E-3</v>
      </c>
      <c r="C46" s="5">
        <v>-2.198E-2</v>
      </c>
      <c r="D46">
        <v>-4.150948285122702E-2</v>
      </c>
      <c r="E46">
        <v>-4.1436468203827292E-2</v>
      </c>
      <c r="F46">
        <v>3.5000047198788582E-2</v>
      </c>
      <c r="G46">
        <v>-7.9019043759850471E-2</v>
      </c>
      <c r="H46">
        <v>-8.3160085798175021E-2</v>
      </c>
      <c r="I46">
        <v>5.6866952789699672E-2</v>
      </c>
      <c r="J46">
        <v>-8.4479371316306451E-2</v>
      </c>
      <c r="K46">
        <v>-8.1081054287960641E-2</v>
      </c>
      <c r="L46">
        <v>-4.4478599379391248E-2</v>
      </c>
      <c r="M46">
        <v>-4.1516586949570389E-2</v>
      </c>
      <c r="N46">
        <v>-0.27246873952954481</v>
      </c>
      <c r="O46">
        <v>2.0052668418654381E-2</v>
      </c>
      <c r="P46">
        <v>-1.444581806028133E-3</v>
      </c>
      <c r="Q46">
        <v>-2.4390154195903291E-2</v>
      </c>
      <c r="R46">
        <v>-1.6863156627841099E-2</v>
      </c>
      <c r="S46">
        <v>0.33667091503322588</v>
      </c>
      <c r="T46">
        <v>6.6624419297200976E-3</v>
      </c>
      <c r="U46">
        <v>2.81562402985398E-2</v>
      </c>
      <c r="V46">
        <v>-0.30658015086368501</v>
      </c>
      <c r="W46">
        <v>-7.3113141767743417E-2</v>
      </c>
      <c r="X46">
        <v>0.19727891156462579</v>
      </c>
      <c r="Y46">
        <v>-0.15658902919193129</v>
      </c>
      <c r="Z46">
        <v>-0.17074762277288391</v>
      </c>
      <c r="AA46">
        <v>0.10543834264603499</v>
      </c>
      <c r="AB46">
        <v>-0.15611272439110749</v>
      </c>
      <c r="AC46">
        <v>-9.0909071802167118E-2</v>
      </c>
      <c r="AD46">
        <v>-7.3668687451023951E-3</v>
      </c>
      <c r="AE46">
        <v>-4.7296811870618398E-2</v>
      </c>
      <c r="AF46">
        <v>-0.19178077946698749</v>
      </c>
      <c r="AG46">
        <f>AVERAGE(D46:AF46)</f>
        <v>-4.2283345024088384E-2</v>
      </c>
      <c r="AL46" t="s">
        <v>39</v>
      </c>
      <c r="AM46">
        <v>0</v>
      </c>
      <c r="AN46">
        <v>2.8989999999999998E-2</v>
      </c>
      <c r="AO46">
        <v>-7.0588236119095371E-2</v>
      </c>
      <c r="AP46">
        <v>-4.0793810962465697E-2</v>
      </c>
      <c r="AQ46">
        <v>3.940887268789095E-2</v>
      </c>
      <c r="AR46">
        <v>-3.0769049734353788E-3</v>
      </c>
      <c r="AS46">
        <v>-9.4267535361514776E-2</v>
      </c>
      <c r="AT46">
        <v>0.2743243243243243</v>
      </c>
      <c r="AU46">
        <v>-8.8664421997755372E-2</v>
      </c>
      <c r="AV46">
        <v>-7.0866137790421724E-2</v>
      </c>
      <c r="AW46">
        <v>-0.18872294392833749</v>
      </c>
      <c r="AX46">
        <v>5.8794477284012991E-2</v>
      </c>
      <c r="AY46">
        <v>-0.1681567434971446</v>
      </c>
      <c r="AZ46">
        <v>8.2141414035055371E-2</v>
      </c>
      <c r="BA46">
        <v>-6.2056675611449452E-2</v>
      </c>
      <c r="BB46">
        <v>0.13051139073142209</v>
      </c>
      <c r="BC46">
        <v>0.15562916373556621</v>
      </c>
      <c r="BD46">
        <v>0.27309554903363492</v>
      </c>
      <c r="BE46">
        <v>2.999654493917836E-2</v>
      </c>
      <c r="BF46">
        <v>9.880958720897226E-3</v>
      </c>
      <c r="BG46">
        <v>-1.1363713386027929E-2</v>
      </c>
      <c r="BH46">
        <v>-0.1403858745285641</v>
      </c>
      <c r="BI46">
        <v>-4.5112781954887222E-2</v>
      </c>
      <c r="BJ46">
        <v>1.2704578847694711E-2</v>
      </c>
      <c r="BK46">
        <v>0.108832788906652</v>
      </c>
      <c r="BL46">
        <v>-5.6536532169554898E-2</v>
      </c>
      <c r="BM46">
        <v>-0.17723145407486021</v>
      </c>
      <c r="BN46">
        <v>-8.0582517859480784E-2</v>
      </c>
      <c r="BO46">
        <v>8.5408830310016448E-2</v>
      </c>
      <c r="BP46">
        <v>-7.034942380957121E-2</v>
      </c>
      <c r="BQ46">
        <v>0.18325239684559591</v>
      </c>
      <c r="BR46">
        <v>-1.4948576895479571E-2</v>
      </c>
    </row>
    <row r="47" spans="1:70" ht="15" hidden="1">
      <c r="A47" s="1" t="s">
        <v>65</v>
      </c>
      <c r="B47" s="4">
        <v>4.4000000000000003E-3</v>
      </c>
      <c r="C47" s="5">
        <v>8.9178999999999994E-2</v>
      </c>
      <c r="D47">
        <v>7.6771628413938142E-2</v>
      </c>
      <c r="E47">
        <v>-3.1700276667213638E-2</v>
      </c>
      <c r="F47">
        <v>8.5748696710588934E-2</v>
      </c>
      <c r="G47">
        <v>0.16420119519285209</v>
      </c>
      <c r="H47">
        <v>0.13832205215149809</v>
      </c>
      <c r="I47">
        <v>-0.23248730964466999</v>
      </c>
      <c r="J47">
        <v>0.13090128755364819</v>
      </c>
      <c r="K47">
        <v>7.9185497418822193E-2</v>
      </c>
      <c r="L47">
        <v>6.9020940758972138E-2</v>
      </c>
      <c r="M47">
        <v>1.3038710047995171E-2</v>
      </c>
      <c r="N47">
        <v>-3.6428565159543853E-2</v>
      </c>
      <c r="O47">
        <v>-5.1562988937751242E-2</v>
      </c>
      <c r="P47">
        <v>0.1110754017924318</v>
      </c>
      <c r="Q47">
        <v>2.64000330165346E-2</v>
      </c>
      <c r="R47">
        <v>-5.6616006129663443E-2</v>
      </c>
      <c r="S47">
        <v>-0.37734083283268399</v>
      </c>
      <c r="T47">
        <v>0.1360461673146742</v>
      </c>
      <c r="U47">
        <v>0.11641871756342501</v>
      </c>
      <c r="V47">
        <v>2.7907030867825089E-2</v>
      </c>
      <c r="W47">
        <v>0.1234096404217158</v>
      </c>
      <c r="X47">
        <v>-2.8409090909090939E-2</v>
      </c>
      <c r="Y47">
        <v>0.32077196258655771</v>
      </c>
      <c r="Z47">
        <v>0.1118110313086778</v>
      </c>
      <c r="AA47">
        <v>0.14022759878652291</v>
      </c>
      <c r="AB47">
        <v>0.74920257649918498</v>
      </c>
      <c r="AC47">
        <v>0.37090914177172118</v>
      </c>
      <c r="AD47">
        <v>4.9668955513364477E-2</v>
      </c>
      <c r="AE47">
        <v>0.18280371550087621</v>
      </c>
      <c r="AF47">
        <v>0.1631848345564948</v>
      </c>
      <c r="AG47">
        <f t="shared" ref="AG47:AG60" si="12">AVERAGE(D47:AF47)</f>
        <v>8.8706267085093243E-2</v>
      </c>
      <c r="AL47" t="s">
        <v>40</v>
      </c>
      <c r="AM47">
        <v>0</v>
      </c>
      <c r="AN47">
        <v>-4.7570000000000001E-2</v>
      </c>
      <c r="AO47">
        <v>-1.5822844739486589E-2</v>
      </c>
      <c r="AP47">
        <v>3.2788914780178757E-2</v>
      </c>
      <c r="AQ47">
        <v>-4.7393172975194187E-3</v>
      </c>
      <c r="AR47">
        <v>4.6296023065151024E-3</v>
      </c>
      <c r="AS47">
        <v>3.5161744777110648E-2</v>
      </c>
      <c r="AT47">
        <v>-0.14740190880169671</v>
      </c>
      <c r="AU47">
        <v>-0.1908866995073891</v>
      </c>
      <c r="AV47">
        <v>6.4971757500554395E-2</v>
      </c>
      <c r="AW47">
        <v>-1.3554039128223059E-2</v>
      </c>
      <c r="AX47">
        <v>-4.2463853805852048E-2</v>
      </c>
      <c r="AY47">
        <v>6.7292349225639203E-2</v>
      </c>
      <c r="AZ47">
        <v>0.10239404913578069</v>
      </c>
      <c r="BA47">
        <v>3.8707204629286229E-2</v>
      </c>
      <c r="BB47">
        <v>-7.0213100772633541E-2</v>
      </c>
      <c r="BC47">
        <v>1.226672178335075E-2</v>
      </c>
      <c r="BD47">
        <v>-0.19244639091587579</v>
      </c>
      <c r="BE47">
        <v>-6.6905768800494481E-2</v>
      </c>
      <c r="BF47">
        <v>-2.0384445003467921E-2</v>
      </c>
      <c r="BG47">
        <v>-9.24627101090022E-2</v>
      </c>
      <c r="BH47">
        <v>9.829717465865917E-2</v>
      </c>
      <c r="BI47">
        <v>-0.13385826771653539</v>
      </c>
      <c r="BJ47">
        <v>-4.1102723095007399E-2</v>
      </c>
      <c r="BK47">
        <v>-0.17828355626732681</v>
      </c>
      <c r="BL47">
        <v>-8.3138365255651991E-2</v>
      </c>
      <c r="BM47">
        <v>-0.1108115450320907</v>
      </c>
      <c r="BN47">
        <v>-2.0767340927727359E-2</v>
      </c>
      <c r="BO47">
        <v>3.8236914446571069E-2</v>
      </c>
      <c r="BP47">
        <v>-4.4349298116530537E-2</v>
      </c>
      <c r="BQ47">
        <v>-3.9447731755424256E-3</v>
      </c>
      <c r="BR47">
        <v>-6.0458904941119385E-2</v>
      </c>
    </row>
    <row r="48" spans="1:70" ht="15" hidden="1">
      <c r="A48" s="1" t="s">
        <v>66</v>
      </c>
      <c r="B48" s="4">
        <v>4.3E-3</v>
      </c>
      <c r="C48" s="5">
        <v>4.4228999999999997E-2</v>
      </c>
      <c r="D48">
        <v>9.1408030443655974E-3</v>
      </c>
      <c r="E48">
        <v>-7.886899370737499E-2</v>
      </c>
      <c r="F48">
        <v>7.9766290336375834E-2</v>
      </c>
      <c r="G48">
        <v>0.24396438040829249</v>
      </c>
      <c r="H48">
        <v>2.191231986859199E-2</v>
      </c>
      <c r="I48">
        <v>2.513227513227512E-2</v>
      </c>
      <c r="J48">
        <v>-1.8975332068311149E-2</v>
      </c>
      <c r="K48">
        <v>7.9664594540964195E-2</v>
      </c>
      <c r="L48">
        <v>8.7087035641869814E-2</v>
      </c>
      <c r="M48">
        <v>3.9301311483191707E-2</v>
      </c>
      <c r="N48">
        <v>-4.3658075083753078E-2</v>
      </c>
      <c r="O48">
        <v>-3.9585421500011209E-2</v>
      </c>
      <c r="P48">
        <v>6.4670142328034919E-2</v>
      </c>
      <c r="Q48">
        <v>-1.3445029700156709E-2</v>
      </c>
      <c r="R48">
        <v>9.2959695702019562E-3</v>
      </c>
      <c r="S48">
        <v>-7.9699278527463724E-2</v>
      </c>
      <c r="T48">
        <v>-2.271804986496739E-2</v>
      </c>
      <c r="U48">
        <v>-8.6948556541103228E-3</v>
      </c>
      <c r="V48">
        <v>0.10019390542880351</v>
      </c>
      <c r="W48">
        <v>0.23442805353450291</v>
      </c>
      <c r="X48">
        <v>-5.8479532163743242E-3</v>
      </c>
      <c r="Y48">
        <v>3.2509589257171401E-2</v>
      </c>
      <c r="Z48">
        <v>9.3130350192318634E-2</v>
      </c>
      <c r="AA48">
        <v>8.7173503002828445E-2</v>
      </c>
      <c r="AB48">
        <v>-0.1203454285354886</v>
      </c>
      <c r="AC48">
        <v>-3.1830291511497848E-2</v>
      </c>
      <c r="AD48">
        <v>5.551680024707295E-2</v>
      </c>
      <c r="AE48">
        <v>1.738305975378562E-2</v>
      </c>
      <c r="AF48">
        <v>0.38563195772627767</v>
      </c>
      <c r="AG48">
        <f t="shared" si="12"/>
        <v>4.1456332142324671E-2</v>
      </c>
      <c r="AL48" t="s">
        <v>41</v>
      </c>
      <c r="AM48">
        <v>0</v>
      </c>
      <c r="AN48">
        <v>6.9143999999999997E-2</v>
      </c>
      <c r="AO48">
        <v>-7.7170423675962274E-2</v>
      </c>
      <c r="AP48">
        <v>-2.8409028096452741E-2</v>
      </c>
      <c r="AQ48">
        <v>1.904770112177245E-2</v>
      </c>
      <c r="AR48">
        <v>8.4485380716099012E-2</v>
      </c>
      <c r="AS48">
        <v>0.78260869114520637</v>
      </c>
      <c r="AT48">
        <v>0.29228855721393038</v>
      </c>
      <c r="AU48">
        <v>0.21461187214611879</v>
      </c>
      <c r="AV48">
        <v>3.183027177315001E-2</v>
      </c>
      <c r="AW48">
        <v>9.0076231967815446E-2</v>
      </c>
      <c r="AX48">
        <v>3.9960975351760242E-2</v>
      </c>
      <c r="AY48">
        <v>-0.1248211089122004</v>
      </c>
      <c r="AZ48">
        <v>3.4166660307310533E-2</v>
      </c>
      <c r="BA48">
        <v>-7.5676816284425574E-2</v>
      </c>
      <c r="BB48">
        <v>4.705878563229926E-2</v>
      </c>
      <c r="BC48">
        <v>-0.1095305922716842</v>
      </c>
      <c r="BD48">
        <v>-7.067785986626629E-2</v>
      </c>
      <c r="BE48">
        <v>-5.9097283515563426E-4</v>
      </c>
      <c r="BF48">
        <v>-1.405972857174276E-2</v>
      </c>
      <c r="BG48">
        <v>8.0911650270521163E-2</v>
      </c>
      <c r="BH48">
        <v>-8.7385469188623444E-2</v>
      </c>
      <c r="BI48">
        <v>4.5454545454545407E-2</v>
      </c>
      <c r="BJ48">
        <v>-8.3270006912957717E-2</v>
      </c>
      <c r="BK48">
        <v>0.6399307675366841</v>
      </c>
      <c r="BL48">
        <v>-0.1238469338332346</v>
      </c>
      <c r="BM48">
        <v>-2.696668914134237E-2</v>
      </c>
      <c r="BN48">
        <v>3.3788660832821733E-2</v>
      </c>
      <c r="BO48">
        <v>0.17624203006398551</v>
      </c>
      <c r="BP48">
        <v>0.17479062371374379</v>
      </c>
      <c r="BQ48">
        <v>0.19849503016707909</v>
      </c>
      <c r="BR48">
        <v>1.0337252875048497E-2</v>
      </c>
    </row>
    <row r="49" spans="1:70" ht="15" hidden="1">
      <c r="A49" s="1" t="s">
        <v>67</v>
      </c>
      <c r="B49" s="4">
        <v>4.6999999999999993E-3</v>
      </c>
      <c r="C49" s="5">
        <v>1.5896E-2</v>
      </c>
      <c r="D49">
        <v>-0.26630431073750038</v>
      </c>
      <c r="E49">
        <v>-0.1340871755494378</v>
      </c>
      <c r="F49">
        <v>5.9936932102743867E-2</v>
      </c>
      <c r="G49">
        <v>-8.9887665848072063E-2</v>
      </c>
      <c r="H49">
        <v>-4.2885005763316109E-2</v>
      </c>
      <c r="I49">
        <v>-0.15483870967741931</v>
      </c>
      <c r="J49">
        <v>-5.0290135396518387E-2</v>
      </c>
      <c r="K49">
        <v>-0.1436893658741818</v>
      </c>
      <c r="L49">
        <v>0.1464088823335159</v>
      </c>
      <c r="M49">
        <v>5.868601411325769E-2</v>
      </c>
      <c r="N49">
        <v>-0.26146376245473568</v>
      </c>
      <c r="O49">
        <v>0.13744906237155269</v>
      </c>
      <c r="P49">
        <v>0.12922948284145111</v>
      </c>
      <c r="Q49">
        <v>0.14220808002191479</v>
      </c>
      <c r="R49">
        <v>0.23608291254693259</v>
      </c>
      <c r="S49">
        <v>-0.3382352505771522</v>
      </c>
      <c r="T49">
        <v>6.3794409616159342E-2</v>
      </c>
      <c r="U49">
        <v>5.6281750972337896E-3</v>
      </c>
      <c r="V49">
        <v>-2.789709643095695E-2</v>
      </c>
      <c r="W49">
        <v>-4.3119204569097569E-2</v>
      </c>
      <c r="X49">
        <v>-7.0588235294117618E-2</v>
      </c>
      <c r="Y49">
        <v>-1.352273754186128E-2</v>
      </c>
      <c r="Z49">
        <v>-4.599935334271954E-2</v>
      </c>
      <c r="AA49">
        <v>1.1609079226440279E-2</v>
      </c>
      <c r="AB49">
        <v>-3.9275648698275163E-2</v>
      </c>
      <c r="AC49">
        <v>3.8356172019160313E-2</v>
      </c>
      <c r="AD49">
        <v>-5.2417092798709868E-2</v>
      </c>
      <c r="AE49">
        <v>2.4728150375914248E-2</v>
      </c>
      <c r="AF49">
        <v>-0.2076301782953518</v>
      </c>
      <c r="AG49">
        <f t="shared" si="12"/>
        <v>-3.2000468144246452E-2</v>
      </c>
      <c r="AL49" t="s">
        <v>42</v>
      </c>
      <c r="AM49">
        <v>0</v>
      </c>
      <c r="AN49">
        <v>-8.3300000000000006E-3</v>
      </c>
      <c r="AO49">
        <v>0.23693383061746601</v>
      </c>
      <c r="AP49">
        <v>3.976601220048015E-2</v>
      </c>
      <c r="AQ49">
        <v>-0.13239880475432839</v>
      </c>
      <c r="AR49">
        <v>-1.416422308358811E-3</v>
      </c>
      <c r="AS49">
        <v>0.1814024665042242</v>
      </c>
      <c r="AT49">
        <v>0.26756496631376309</v>
      </c>
      <c r="AU49">
        <v>0.23558897243107779</v>
      </c>
      <c r="AV49">
        <v>3.5989743220745662E-2</v>
      </c>
      <c r="AW49">
        <v>9.2436987587003916E-2</v>
      </c>
      <c r="AX49">
        <v>0.42455494634266722</v>
      </c>
      <c r="AY49">
        <v>9.7593581916447736E-2</v>
      </c>
      <c r="AZ49">
        <v>1.7267201589762141E-2</v>
      </c>
      <c r="BA49">
        <v>-1.9918706030416229E-3</v>
      </c>
      <c r="BB49">
        <v>-4.815405012249796E-2</v>
      </c>
      <c r="BC49">
        <v>-7.1885024855827817E-2</v>
      </c>
      <c r="BD49">
        <v>-4.0429793093070709E-2</v>
      </c>
      <c r="BE49">
        <v>-0.14295855938101931</v>
      </c>
      <c r="BF49">
        <v>-0.1142958018679006</v>
      </c>
      <c r="BG49">
        <v>1.2009126759775951E-2</v>
      </c>
      <c r="BH49">
        <v>0.13127411847904941</v>
      </c>
      <c r="BI49">
        <v>-0.21739130434782611</v>
      </c>
      <c r="BJ49">
        <v>-0.14549956415795851</v>
      </c>
      <c r="BK49">
        <v>-0.15024632112247671</v>
      </c>
      <c r="BL49">
        <v>-0.1025985232746101</v>
      </c>
      <c r="BM49">
        <v>-0.25349293156225278</v>
      </c>
      <c r="BN49">
        <v>-6.815024256686153E-2</v>
      </c>
      <c r="BO49">
        <v>5.1349270998783281E-2</v>
      </c>
      <c r="BP49">
        <v>-8.3535884625345336E-2</v>
      </c>
      <c r="BQ49">
        <v>0.13931664907265359</v>
      </c>
      <c r="BR49">
        <v>-0.25054354776825682</v>
      </c>
    </row>
    <row r="50" spans="1:70" ht="15" hidden="1">
      <c r="A50" s="1" t="s">
        <v>68</v>
      </c>
      <c r="B50" s="4">
        <v>4.1999999999999997E-3</v>
      </c>
      <c r="C50" s="5">
        <v>5.1721000000000003E-2</v>
      </c>
      <c r="D50">
        <v>0.1851851764638841</v>
      </c>
      <c r="E50">
        <v>5.0373017407734588E-2</v>
      </c>
      <c r="F50">
        <v>0.1035714278905611</v>
      </c>
      <c r="G50">
        <v>2.1324360471787651E-2</v>
      </c>
      <c r="H50">
        <v>-7.1282787168631678E-3</v>
      </c>
      <c r="I50">
        <v>-7.3282442748091592E-2</v>
      </c>
      <c r="J50">
        <v>-4.4806517311609013E-2</v>
      </c>
      <c r="K50">
        <v>0.22448985991150949</v>
      </c>
      <c r="L50">
        <v>2.6506006045894589E-2</v>
      </c>
      <c r="M50">
        <v>-0.127133982199409</v>
      </c>
      <c r="N50">
        <v>0.1964315371642846</v>
      </c>
      <c r="O50">
        <v>-0.1001554622248472</v>
      </c>
      <c r="P50">
        <v>1.0830259205106611E-2</v>
      </c>
      <c r="Q50">
        <v>9.7008447376605966E-2</v>
      </c>
      <c r="R50">
        <v>0.10453646452437799</v>
      </c>
      <c r="S50">
        <v>6.6666658817495783E-2</v>
      </c>
      <c r="T50">
        <v>0.16168673140185749</v>
      </c>
      <c r="U50">
        <v>1.5162762811713471E-2</v>
      </c>
      <c r="V50">
        <v>2.737488123446297E-2</v>
      </c>
      <c r="W50">
        <v>-6.9031663083606642E-2</v>
      </c>
      <c r="X50">
        <v>-6.3291139240506333E-2</v>
      </c>
      <c r="Y50">
        <v>-0.24331737474208739</v>
      </c>
      <c r="Z50">
        <v>-0.2207130672872426</v>
      </c>
      <c r="AA50">
        <v>-2.0549784699185669E-2</v>
      </c>
      <c r="AB50">
        <v>-0.28253461211900682</v>
      </c>
      <c r="AC50">
        <v>-6.0685979536346579E-2</v>
      </c>
      <c r="AD50">
        <v>0.129224521204093</v>
      </c>
      <c r="AE50">
        <v>-0.10913721457190829</v>
      </c>
      <c r="AF50">
        <v>-9.5061780432158072E-2</v>
      </c>
      <c r="AG50">
        <f t="shared" si="12"/>
        <v>-3.3261098959137523E-3</v>
      </c>
      <c r="AL50" t="s">
        <v>43</v>
      </c>
      <c r="AM50">
        <v>1E-4</v>
      </c>
      <c r="AN50">
        <v>4.3612999999999999E-2</v>
      </c>
      <c r="AO50">
        <v>0.64225352169431127</v>
      </c>
      <c r="AP50">
        <v>3.0371053552915361E-2</v>
      </c>
      <c r="AQ50">
        <v>5.230803943114104E-2</v>
      </c>
      <c r="AR50">
        <v>6.6666710063680856E-2</v>
      </c>
      <c r="AS50">
        <v>9.4193587764616948E-2</v>
      </c>
      <c r="AT50">
        <v>5.0113895216400861E-2</v>
      </c>
      <c r="AU50">
        <v>-7.7079107505070965E-2</v>
      </c>
      <c r="AV50">
        <v>0.20595530533372511</v>
      </c>
      <c r="AW50">
        <v>1.666672309033923E-2</v>
      </c>
      <c r="AX50">
        <v>-0.1388989638021377</v>
      </c>
      <c r="AY50">
        <v>0.1223594918726247</v>
      </c>
      <c r="AZ50">
        <v>1.7766349510098371E-2</v>
      </c>
      <c r="BA50">
        <v>7.0858122484308339E-2</v>
      </c>
      <c r="BB50">
        <v>-5.0591394754481156E-3</v>
      </c>
      <c r="BC50">
        <v>-4.9913826409382911E-2</v>
      </c>
      <c r="BD50">
        <v>-0.1985857251283307</v>
      </c>
      <c r="BE50">
        <v>6.8944059914591183E-2</v>
      </c>
      <c r="BF50">
        <v>6.3256857516970744E-2</v>
      </c>
      <c r="BG50">
        <v>5.025293984873036E-2</v>
      </c>
      <c r="BH50">
        <v>0.13583616538809221</v>
      </c>
      <c r="BI50">
        <v>3.3333333333333437E-2</v>
      </c>
      <c r="BJ50">
        <v>-1.7101367948565201E-2</v>
      </c>
      <c r="BK50">
        <v>-4.1408026107377927E-3</v>
      </c>
      <c r="BL50">
        <v>-9.2611152570840183E-2</v>
      </c>
      <c r="BM50">
        <v>2.592137148229368E-3</v>
      </c>
      <c r="BN50">
        <v>-0.16940295288891449</v>
      </c>
      <c r="BO50">
        <v>-7.9575010780147504E-2</v>
      </c>
      <c r="BP50">
        <v>7.1376874785210598E-2</v>
      </c>
      <c r="BQ50">
        <v>-0.17054350020636849</v>
      </c>
      <c r="BR50">
        <v>0.13532423208191124</v>
      </c>
    </row>
    <row r="51" spans="1:70" ht="15" hidden="1">
      <c r="A51" s="1" t="s">
        <v>69</v>
      </c>
      <c r="B51" s="4">
        <v>4.3E-3</v>
      </c>
      <c r="C51" s="5">
        <v>3.1019000000000001E-2</v>
      </c>
      <c r="D51">
        <v>8.3333250549106896E-3</v>
      </c>
      <c r="E51">
        <v>-2.6642985958707399E-2</v>
      </c>
      <c r="F51">
        <v>-0.10787487344920479</v>
      </c>
      <c r="G51">
        <v>-6.483517117255333E-2</v>
      </c>
      <c r="H51">
        <v>-2.7692276392227599E-2</v>
      </c>
      <c r="I51">
        <v>-1.153212520593083E-2</v>
      </c>
      <c r="J51">
        <v>-1.9189765458422211E-2</v>
      </c>
      <c r="K51">
        <v>2.037039473550584E-2</v>
      </c>
      <c r="L51">
        <v>0.32629109588293931</v>
      </c>
      <c r="M51">
        <v>0.1244822079767403</v>
      </c>
      <c r="N51">
        <v>-0.1192114065609837</v>
      </c>
      <c r="O51">
        <v>-1.354229287642417E-2</v>
      </c>
      <c r="P51">
        <v>-7.6374284600476683E-3</v>
      </c>
      <c r="Q51">
        <v>-7.0999176104738604E-2</v>
      </c>
      <c r="R51">
        <v>2.4529404507906531E-2</v>
      </c>
      <c r="S51">
        <v>-0.1388889164836308</v>
      </c>
      <c r="T51">
        <v>9.6612235858097639E-2</v>
      </c>
      <c r="U51">
        <v>-4.8824015782584329E-2</v>
      </c>
      <c r="V51">
        <v>0.12388144739195719</v>
      </c>
      <c r="W51">
        <v>2.4716763148846081E-2</v>
      </c>
      <c r="X51">
        <v>0.1081081081081081</v>
      </c>
      <c r="Y51">
        <v>7.0706781502666294E-2</v>
      </c>
      <c r="Z51">
        <v>-2.047935534111622E-2</v>
      </c>
      <c r="AA51">
        <v>-5.5313421029791532E-2</v>
      </c>
      <c r="AB51">
        <v>3.1497275311132E-2</v>
      </c>
      <c r="AC51">
        <v>0.61423214218104949</v>
      </c>
      <c r="AD51">
        <v>4.1676038977792373E-2</v>
      </c>
      <c r="AE51">
        <v>1.061738851934169E-2</v>
      </c>
      <c r="AF51">
        <v>-8.9358763954805465E-2</v>
      </c>
      <c r="AG51">
        <f t="shared" si="12"/>
        <v>2.7725263273304306E-2</v>
      </c>
      <c r="AL51" t="s">
        <v>44</v>
      </c>
      <c r="AM51">
        <v>0</v>
      </c>
      <c r="AN51">
        <v>-5.2589999999999998E-2</v>
      </c>
      <c r="AO51">
        <v>-0.20926240242831981</v>
      </c>
      <c r="AP51">
        <v>7.641922291595149E-2</v>
      </c>
      <c r="AQ51">
        <v>-0.1364421511036521</v>
      </c>
      <c r="AR51">
        <v>-4.3882923268861007E-2</v>
      </c>
      <c r="AS51">
        <v>-0.24764154550654771</v>
      </c>
      <c r="AT51">
        <v>-0.31887201735357917</v>
      </c>
      <c r="AU51">
        <v>-0.27802197802197798</v>
      </c>
      <c r="AV51">
        <v>-0.23662552752562041</v>
      </c>
      <c r="AW51">
        <v>-0.1059269566055407</v>
      </c>
      <c r="AX51">
        <v>-7.5734205099270091E-2</v>
      </c>
      <c r="AY51">
        <v>-0.16657577654188929</v>
      </c>
      <c r="AZ51">
        <v>-0.1097399256827478</v>
      </c>
      <c r="BA51">
        <v>4.678488077102938E-2</v>
      </c>
      <c r="BB51">
        <v>-5.2542370797995841E-2</v>
      </c>
      <c r="BC51">
        <v>0.1105072674826368</v>
      </c>
      <c r="BD51">
        <v>-0.40955880109001608</v>
      </c>
      <c r="BE51">
        <v>-7.6957806227405334E-2</v>
      </c>
      <c r="BF51">
        <v>5.7618342088328056E-3</v>
      </c>
      <c r="BG51">
        <v>-8.4453731309192093E-2</v>
      </c>
      <c r="BH51">
        <v>-5.7692254788774933E-2</v>
      </c>
      <c r="BI51">
        <v>0.32258064516129031</v>
      </c>
      <c r="BJ51">
        <v>0.108349953027487</v>
      </c>
      <c r="BK51">
        <v>-0.14760912056870559</v>
      </c>
      <c r="BL51">
        <v>-0.18679502869890799</v>
      </c>
      <c r="BM51">
        <v>-0.28111303573344992</v>
      </c>
      <c r="BN51">
        <v>-8.7151864964516546E-2</v>
      </c>
      <c r="BO51">
        <v>-0.18027096018037531</v>
      </c>
      <c r="BP51">
        <v>-8.0913823902997617E-2</v>
      </c>
      <c r="BQ51">
        <v>-0.26463390806075732</v>
      </c>
      <c r="BR51">
        <v>0.18758454832406435</v>
      </c>
    </row>
    <row r="52" spans="1:70" ht="15" hidden="1">
      <c r="A52" s="1" t="s">
        <v>70</v>
      </c>
      <c r="B52" s="4">
        <v>4.6999999999999993E-3</v>
      </c>
      <c r="C52" s="5">
        <v>-4.1619999999999997E-2</v>
      </c>
      <c r="D52">
        <v>-0.11363639946184401</v>
      </c>
      <c r="E52">
        <v>5.4745654370373931E-3</v>
      </c>
      <c r="F52">
        <v>5.8041082600891032E-2</v>
      </c>
      <c r="G52">
        <v>1.057585473689304E-2</v>
      </c>
      <c r="H52">
        <v>-0.1002109672381899</v>
      </c>
      <c r="I52">
        <v>6.8333333333333357E-2</v>
      </c>
      <c r="J52">
        <v>-5.2173913043478293E-2</v>
      </c>
      <c r="K52">
        <v>-7.6225056052162343E-2</v>
      </c>
      <c r="L52">
        <v>-0.115044298989591</v>
      </c>
      <c r="M52">
        <v>-4.7882118478779663E-2</v>
      </c>
      <c r="N52">
        <v>2.5580511365473239E-2</v>
      </c>
      <c r="O52">
        <v>5.2407252108439772E-2</v>
      </c>
      <c r="P52">
        <v>-5.9224957803710947E-2</v>
      </c>
      <c r="Q52">
        <v>-2.5230066842456659E-2</v>
      </c>
      <c r="R52">
        <v>-6.881087579981604E-2</v>
      </c>
      <c r="S52">
        <v>-0.21236557950999979</v>
      </c>
      <c r="T52">
        <v>-9.2023589942601847E-2</v>
      </c>
      <c r="U52">
        <v>-4.4094438661247508E-2</v>
      </c>
      <c r="V52">
        <v>9.6512602935378444E-2</v>
      </c>
      <c r="W52">
        <v>1.407038653331338E-2</v>
      </c>
      <c r="X52">
        <v>0.1707317073170731</v>
      </c>
      <c r="Y52">
        <v>-3.2285441315659018E-2</v>
      </c>
      <c r="Z52">
        <v>-0.43994660102491151</v>
      </c>
      <c r="AA52">
        <v>-3.5188851180806717E-2</v>
      </c>
      <c r="AB52">
        <v>-0.1152370497550796</v>
      </c>
      <c r="AC52">
        <v>-0.18213453778049449</v>
      </c>
      <c r="AD52">
        <v>5.4192966476546138E-2</v>
      </c>
      <c r="AE52">
        <v>-3.8251786143491007E-2</v>
      </c>
      <c r="AF52">
        <v>-9.1011244784258927E-2</v>
      </c>
      <c r="AG52">
        <f t="shared" si="12"/>
        <v>-4.7760603826351743E-2</v>
      </c>
      <c r="AL52" t="s">
        <v>45</v>
      </c>
      <c r="AM52">
        <v>0</v>
      </c>
      <c r="AN52">
        <v>-3.1359999999999999E-2</v>
      </c>
      <c r="AO52">
        <v>5.8568323884338191E-2</v>
      </c>
      <c r="AP52">
        <v>-4.4542463683824529E-2</v>
      </c>
      <c r="AQ52">
        <v>-1.4000101700463509E-2</v>
      </c>
      <c r="AR52">
        <v>3.3379601547276039E-2</v>
      </c>
      <c r="AS52">
        <v>-9.2476454259178276E-2</v>
      </c>
      <c r="AT52">
        <v>9.5541401273886439E-3</v>
      </c>
      <c r="AU52">
        <v>0.1187214611872147</v>
      </c>
      <c r="AV52">
        <v>5.3908303829837134E-3</v>
      </c>
      <c r="AW52">
        <v>-2.9619047838132299E-2</v>
      </c>
      <c r="AX52">
        <v>5.6438107043025987E-2</v>
      </c>
      <c r="AY52">
        <v>-5.1765751005211644E-3</v>
      </c>
      <c r="AZ52">
        <v>4.5335401333300503E-2</v>
      </c>
      <c r="BA52">
        <v>3.3119501648978027E-2</v>
      </c>
      <c r="BB52">
        <v>-5.3666662867289938E-3</v>
      </c>
      <c r="BC52">
        <v>5.7096041767573442E-2</v>
      </c>
      <c r="BD52">
        <v>0.1743461951175298</v>
      </c>
      <c r="BE52">
        <v>3.8399649067646813E-2</v>
      </c>
      <c r="BF52">
        <v>-1.9372733718980961E-2</v>
      </c>
      <c r="BG52">
        <v>4.9416064388418501E-2</v>
      </c>
      <c r="BH52">
        <v>-2.0408204226431529E-2</v>
      </c>
      <c r="BI52">
        <v>0</v>
      </c>
      <c r="BJ52">
        <v>-8.490287181551559E-2</v>
      </c>
      <c r="BK52">
        <v>0.11560979703577549</v>
      </c>
      <c r="BL52">
        <v>-9.5060876749335832E-2</v>
      </c>
      <c r="BM52">
        <v>-0.14946664929183129</v>
      </c>
      <c r="BN52">
        <v>0.1697835046630545</v>
      </c>
      <c r="BO52">
        <v>0.1421698705715331</v>
      </c>
      <c r="BP52">
        <v>-8.2037245496116018E-3</v>
      </c>
      <c r="BQ52">
        <v>1.2363246823570821E-2</v>
      </c>
      <c r="BR52">
        <v>3.1514998101506153E-2</v>
      </c>
    </row>
    <row r="53" spans="1:70" ht="15" hidden="1">
      <c r="A53" s="1" t="s">
        <v>71</v>
      </c>
      <c r="B53" s="4">
        <v>4.4000000000000003E-3</v>
      </c>
      <c r="C53" s="5">
        <v>4.8021000000000001E-2</v>
      </c>
      <c r="D53">
        <v>-0.20279717792428451</v>
      </c>
      <c r="E53">
        <v>6.3520775558714604E-2</v>
      </c>
      <c r="F53">
        <v>1.142860018841629E-2</v>
      </c>
      <c r="G53">
        <v>0.19302321563339639</v>
      </c>
      <c r="H53">
        <v>2.2274253558133061E-2</v>
      </c>
      <c r="I53">
        <v>0.2932917316692667</v>
      </c>
      <c r="J53">
        <v>-2.0642201834862432E-2</v>
      </c>
      <c r="K53">
        <v>-5.6974450522478633E-2</v>
      </c>
      <c r="L53">
        <v>1.000003461284193E-2</v>
      </c>
      <c r="M53">
        <v>0.13561148511313309</v>
      </c>
      <c r="N53">
        <v>-5.4433868450429752E-2</v>
      </c>
      <c r="O53">
        <v>-3.3761012559917369E-2</v>
      </c>
      <c r="P53">
        <v>0.10816063582949489</v>
      </c>
      <c r="Q53">
        <v>-0.17646026747757221</v>
      </c>
      <c r="R53">
        <v>0.14768682650673329</v>
      </c>
      <c r="S53">
        <v>0.47781563994922083</v>
      </c>
      <c r="T53">
        <v>-6.4716439894204836E-2</v>
      </c>
      <c r="U53">
        <v>4.9294065037001962E-2</v>
      </c>
      <c r="V53">
        <v>-2.4796046431089899E-2</v>
      </c>
      <c r="W53">
        <v>-0.17641226026291551</v>
      </c>
      <c r="X53">
        <v>-3.645833333333337E-2</v>
      </c>
      <c r="Y53">
        <v>4.5654056321276171E-2</v>
      </c>
      <c r="Z53">
        <v>-7.1485426129554996E-3</v>
      </c>
      <c r="AA53">
        <v>0.2403587662824562</v>
      </c>
      <c r="AB53">
        <v>-4.5091627162894277E-3</v>
      </c>
      <c r="AC53">
        <v>0.17588648759864939</v>
      </c>
      <c r="AD53">
        <v>8.3042159258978954E-2</v>
      </c>
      <c r="AE53">
        <v>0.122890577353012</v>
      </c>
      <c r="AF53">
        <v>-0.24721878396506891</v>
      </c>
      <c r="AG53">
        <f t="shared" si="12"/>
        <v>3.7021060775355989E-2</v>
      </c>
      <c r="AL53" t="s">
        <v>46</v>
      </c>
      <c r="AM53">
        <v>1E-4</v>
      </c>
      <c r="AN53">
        <v>3.5772999999999999E-2</v>
      </c>
      <c r="AO53">
        <v>0.10450814345997329</v>
      </c>
      <c r="AP53">
        <v>-6.4994327836473187E-2</v>
      </c>
      <c r="AQ53">
        <v>4.6653142381711137E-2</v>
      </c>
      <c r="AR53">
        <v>5.3836514347944684E-3</v>
      </c>
      <c r="AS53">
        <v>2.2452490549236041E-2</v>
      </c>
      <c r="AT53">
        <v>4.6267087276550933E-2</v>
      </c>
      <c r="AU53">
        <v>6.5306122448979487E-2</v>
      </c>
      <c r="AV53">
        <v>-2.41286631927865E-2</v>
      </c>
      <c r="AW53">
        <v>0.1133720155782583</v>
      </c>
      <c r="AX53">
        <v>3.0470895644832741E-2</v>
      </c>
      <c r="AY53">
        <v>3.0706804295678621E-2</v>
      </c>
      <c r="AZ53">
        <v>0.12951145649558191</v>
      </c>
      <c r="BA53">
        <v>8.5762545056587758E-2</v>
      </c>
      <c r="BB53">
        <v>-1.7432614109507141E-3</v>
      </c>
      <c r="BC53">
        <v>0.20927144998778099</v>
      </c>
      <c r="BD53">
        <v>0.30646864221862469</v>
      </c>
      <c r="BE53">
        <v>-7.6114791077113941E-2</v>
      </c>
      <c r="BF53">
        <v>-2.620829628689714E-2</v>
      </c>
      <c r="BG53">
        <v>-0.1558989840356696</v>
      </c>
      <c r="BH53">
        <v>5.7942731980196172E-2</v>
      </c>
      <c r="BI53">
        <v>0.1219512195121952</v>
      </c>
      <c r="BJ53">
        <v>0.24437257656081221</v>
      </c>
      <c r="BK53">
        <v>-1.6615699788840591E-2</v>
      </c>
      <c r="BL53">
        <v>-7.9999977183119131E-2</v>
      </c>
      <c r="BM53">
        <v>-0.1022002598795001</v>
      </c>
      <c r="BN53">
        <v>-0.1043331718332516</v>
      </c>
      <c r="BO53">
        <v>3.886137621332475E-2</v>
      </c>
      <c r="BP53">
        <v>-5.0987620412567547E-2</v>
      </c>
      <c r="BQ53">
        <v>-6.8013133596328212E-2</v>
      </c>
      <c r="BR53">
        <v>-1.7055214723926349E-2</v>
      </c>
    </row>
    <row r="54" spans="1:70" ht="15" hidden="1">
      <c r="A54" s="1" t="s">
        <v>72</v>
      </c>
      <c r="B54" s="4">
        <v>4.0999999999999995E-3</v>
      </c>
      <c r="C54" s="5">
        <v>3.4669999999999999E-2</v>
      </c>
      <c r="D54">
        <v>-0.12573101086686769</v>
      </c>
      <c r="E54">
        <v>4.1544159376852852E-2</v>
      </c>
      <c r="F54">
        <v>4.1807859817932558E-2</v>
      </c>
      <c r="G54">
        <v>-2.9239750585143831E-2</v>
      </c>
      <c r="H54">
        <v>5.8486310573413691E-2</v>
      </c>
      <c r="I54">
        <v>6.5138721351025275E-2</v>
      </c>
      <c r="J54">
        <v>-3.9812646370023463E-2</v>
      </c>
      <c r="K54">
        <v>-0.1312500186264508</v>
      </c>
      <c r="L54">
        <v>0.34158418669153412</v>
      </c>
      <c r="M54">
        <v>2.6305849219810499E-2</v>
      </c>
      <c r="N54">
        <v>-3.7783879609048172E-2</v>
      </c>
      <c r="O54">
        <v>9.7134962907249767E-2</v>
      </c>
      <c r="P54">
        <v>1.16910455610908E-4</v>
      </c>
      <c r="Q54">
        <v>2.6120201849694661E-2</v>
      </c>
      <c r="R54">
        <v>5.6087488664544383E-2</v>
      </c>
      <c r="S54">
        <v>0.15011549811093181</v>
      </c>
      <c r="T54">
        <v>-4.4461507891407903E-2</v>
      </c>
      <c r="U54">
        <v>4.8540079932770652E-2</v>
      </c>
      <c r="V54">
        <v>-2.1411864959272719E-2</v>
      </c>
      <c r="W54">
        <v>0.1335739591609364</v>
      </c>
      <c r="X54">
        <v>-9.7297297297297303E-2</v>
      </c>
      <c r="Y54">
        <v>-0.1233136493702212</v>
      </c>
      <c r="Z54">
        <v>-0.33199996948242178</v>
      </c>
      <c r="AA54">
        <v>6.2183608387184952E-2</v>
      </c>
      <c r="AB54">
        <v>4.4076632613959443E-2</v>
      </c>
      <c r="AC54">
        <v>-0.13510251998948539</v>
      </c>
      <c r="AD54">
        <v>-2.3915307197702958E-2</v>
      </c>
      <c r="AE54">
        <v>-3.036913880426317E-2</v>
      </c>
      <c r="AF54">
        <v>-0.1100164301324746</v>
      </c>
      <c r="AG54">
        <f t="shared" si="12"/>
        <v>-3.0651228299527237E-3</v>
      </c>
      <c r="AL54" t="s">
        <v>47</v>
      </c>
      <c r="AM54">
        <v>1E-4</v>
      </c>
      <c r="AN54">
        <v>-8.7959999999999997E-2</v>
      </c>
      <c r="AO54">
        <v>-0.26530609717269171</v>
      </c>
      <c r="AP54">
        <v>-3.4146437593037822E-2</v>
      </c>
      <c r="AQ54">
        <v>-3.4883703025622943E-2</v>
      </c>
      <c r="AR54">
        <v>-4.4176751649748658E-2</v>
      </c>
      <c r="AS54">
        <v>-0.19594598208316619</v>
      </c>
      <c r="AT54">
        <v>-0.31457286432160803</v>
      </c>
      <c r="AU54">
        <v>-0.22733077905491689</v>
      </c>
      <c r="AV54">
        <v>-0.15659344924012919</v>
      </c>
      <c r="AW54">
        <v>-4.6997375797516387E-2</v>
      </c>
      <c r="AX54">
        <v>2.3041489121449651E-2</v>
      </c>
      <c r="AY54">
        <v>-6.2413392232530403E-2</v>
      </c>
      <c r="AZ54">
        <v>-4.6599150419696637E-2</v>
      </c>
      <c r="BA54">
        <v>-2.8539082979394999E-2</v>
      </c>
      <c r="BB54">
        <v>-4.0515766356227889E-2</v>
      </c>
      <c r="BC54">
        <v>3.7419291216318477E-2</v>
      </c>
      <c r="BD54">
        <v>-0.37905842617724589</v>
      </c>
      <c r="BE54">
        <v>-0.1861330383827331</v>
      </c>
      <c r="BF54">
        <v>-6.6872190985473146E-2</v>
      </c>
      <c r="BG54">
        <v>8.333424902670683E-2</v>
      </c>
      <c r="BH54">
        <v>-0.1698461679311899</v>
      </c>
      <c r="BI54">
        <v>-0.2318840579710145</v>
      </c>
      <c r="BJ54">
        <v>-0.22983333694766989</v>
      </c>
      <c r="BK54">
        <v>-6.269452475596915E-2</v>
      </c>
      <c r="BL54">
        <v>-0.16619260671076691</v>
      </c>
      <c r="BM54">
        <v>-0.25840181994591882</v>
      </c>
      <c r="BN54">
        <v>-0.2184124624667132</v>
      </c>
      <c r="BO54">
        <v>-0.15557173370118529</v>
      </c>
      <c r="BP54">
        <v>-0.2226486414328612</v>
      </c>
      <c r="BQ54">
        <v>-0.33061179039459138</v>
      </c>
      <c r="BR54">
        <v>-5.6297590812632747E-2</v>
      </c>
    </row>
    <row r="55" spans="1:70" ht="15" hidden="1">
      <c r="A55" s="1" t="s">
        <v>73</v>
      </c>
      <c r="B55" s="4">
        <v>4.5000000000000005E-3</v>
      </c>
      <c r="C55" s="5">
        <v>1.1320999999999999E-2</v>
      </c>
      <c r="D55">
        <v>-4.3478299005443637E-2</v>
      </c>
      <c r="E55">
        <v>-7.1186476335859838E-2</v>
      </c>
      <c r="F55">
        <v>8.676828959573335E-3</v>
      </c>
      <c r="G55">
        <v>-5.1427685572271183E-2</v>
      </c>
      <c r="H55">
        <v>-4.5503840073347963E-2</v>
      </c>
      <c r="I55">
        <v>-3.9637599093997777E-2</v>
      </c>
      <c r="J55">
        <v>-8.9756097560975578E-2</v>
      </c>
      <c r="K55">
        <v>1.19903388448237E-2</v>
      </c>
      <c r="L55">
        <v>0.15790976479447011</v>
      </c>
      <c r="M55">
        <v>7.9845016468169216E-2</v>
      </c>
      <c r="N55">
        <v>-6.5501820048840642E-2</v>
      </c>
      <c r="O55">
        <v>2.101897180894996E-2</v>
      </c>
      <c r="P55">
        <v>-1.963542308023614E-2</v>
      </c>
      <c r="Q55">
        <v>5.3807842897238611E-2</v>
      </c>
      <c r="R55">
        <v>-1.468036716389542E-2</v>
      </c>
      <c r="S55">
        <v>6.6265044667098261E-2</v>
      </c>
      <c r="T55">
        <v>-5.2047161149227028E-2</v>
      </c>
      <c r="U55">
        <v>8.3327314114710394E-2</v>
      </c>
      <c r="V55">
        <v>0.1018803454974551</v>
      </c>
      <c r="W55">
        <v>-2.6539277916689311E-2</v>
      </c>
      <c r="X55">
        <v>-2.39520958083832E-2</v>
      </c>
      <c r="Y55">
        <v>9.9133688732111036E-2</v>
      </c>
      <c r="Z55">
        <v>5.0299408036675868E-2</v>
      </c>
      <c r="AA55">
        <v>-0.2750169960474993</v>
      </c>
      <c r="AB55">
        <v>-2.8700170397872982E-2</v>
      </c>
      <c r="AC55">
        <v>9.0655587906292023E-3</v>
      </c>
      <c r="AD55">
        <v>4.2840316366927977E-2</v>
      </c>
      <c r="AE55">
        <v>-3.1899199553924062E-2</v>
      </c>
      <c r="AF55">
        <v>6.1500848746669501E-3</v>
      </c>
      <c r="AG55">
        <f t="shared" si="12"/>
        <v>-2.9914477225849762E-3</v>
      </c>
      <c r="AL55" t="s">
        <v>48</v>
      </c>
      <c r="AM55">
        <v>2.9999999999999997E-4</v>
      </c>
      <c r="AN55">
        <v>5.3199999999999999E-5</v>
      </c>
      <c r="AO55">
        <v>2.0202000741265099E-2</v>
      </c>
      <c r="AP55">
        <v>-3.7879085129250982E-3</v>
      </c>
      <c r="AQ55">
        <v>-0.11746991676129689</v>
      </c>
      <c r="AR55">
        <v>-4.341732538708809E-2</v>
      </c>
      <c r="AS55">
        <v>5.042020173979056E-2</v>
      </c>
      <c r="AT55">
        <v>-7.0381231671554301E-2</v>
      </c>
      <c r="AU55">
        <v>3.3057851239669311E-2</v>
      </c>
      <c r="AV55">
        <v>6.5146519092551536E-3</v>
      </c>
      <c r="AW55">
        <v>2.8767097054242411E-2</v>
      </c>
      <c r="AX55">
        <v>-8.3708699349561599E-2</v>
      </c>
      <c r="AY55">
        <v>4.5107717426895464E-3</v>
      </c>
      <c r="AZ55">
        <v>8.6465670631989067E-2</v>
      </c>
      <c r="BA55">
        <v>-4.1562293656328693E-2</v>
      </c>
      <c r="BB55">
        <v>0.23032636130432471</v>
      </c>
      <c r="BC55">
        <v>9.4527302100693156E-2</v>
      </c>
      <c r="BD55">
        <v>-6.2745137931474626E-2</v>
      </c>
      <c r="BE55">
        <v>-1.066012574950603E-2</v>
      </c>
      <c r="BF55">
        <v>0.17450243511370989</v>
      </c>
      <c r="BG55">
        <v>1.9191352207296401E-2</v>
      </c>
      <c r="BH55">
        <v>-0.24166051031827551</v>
      </c>
      <c r="BI55">
        <v>0.10377358490566049</v>
      </c>
      <c r="BJ55">
        <v>0.17891466587580229</v>
      </c>
      <c r="BK55">
        <v>-6.8311221027957725E-2</v>
      </c>
      <c r="BL55">
        <v>-4.2397700771212077E-2</v>
      </c>
      <c r="BM55">
        <v>2.1528524942411979E-2</v>
      </c>
      <c r="BN55">
        <v>5.0480780252338597E-2</v>
      </c>
      <c r="BO55">
        <v>-2.1838731548666331E-2</v>
      </c>
      <c r="BP55">
        <v>4.2004824310387663E-2</v>
      </c>
      <c r="BQ55">
        <v>-0.39813282613161122</v>
      </c>
      <c r="BR55">
        <v>3.0158730158730274E-2</v>
      </c>
    </row>
    <row r="56" spans="1:70" ht="15" hidden="1">
      <c r="A56" s="1" t="s">
        <v>74</v>
      </c>
      <c r="B56" s="4">
        <v>4.7999999999999996E-3</v>
      </c>
      <c r="C56" s="5">
        <v>2.2835000000000001E-2</v>
      </c>
      <c r="D56">
        <v>-5.594400464366045E-2</v>
      </c>
      <c r="E56">
        <v>-3.8321143248648333E-2</v>
      </c>
      <c r="F56">
        <v>5.8064540569413133E-2</v>
      </c>
      <c r="G56">
        <v>0.17763157894736839</v>
      </c>
      <c r="H56">
        <v>1.021568151494656E-2</v>
      </c>
      <c r="I56">
        <v>-0.1981132075471698</v>
      </c>
      <c r="J56">
        <v>-2.090032154340837E-2</v>
      </c>
      <c r="K56">
        <v>2.132705143660751E-2</v>
      </c>
      <c r="L56">
        <v>4.2838018741633288E-2</v>
      </c>
      <c r="M56">
        <v>3.4836133085211163E-2</v>
      </c>
      <c r="N56">
        <v>0.16260881348320441</v>
      </c>
      <c r="O56">
        <v>-2.464127057674503E-2</v>
      </c>
      <c r="P56">
        <v>-5.7939858482916613E-2</v>
      </c>
      <c r="Q56">
        <v>5.793408116637444E-2</v>
      </c>
      <c r="R56">
        <v>0.15205956047456359</v>
      </c>
      <c r="S56">
        <v>-9.2278677287832789E-2</v>
      </c>
      <c r="T56">
        <v>-3.5329326232160667E-2</v>
      </c>
      <c r="U56">
        <v>7.1126882129419764E-3</v>
      </c>
      <c r="V56">
        <v>6.8755998079146785E-2</v>
      </c>
      <c r="W56">
        <v>-0.1526717648549073</v>
      </c>
      <c r="X56">
        <v>-6.7484662576687171E-2</v>
      </c>
      <c r="Y56">
        <v>-8.3187372383801805E-2</v>
      </c>
      <c r="Z56">
        <v>-2.5085547952742981E-2</v>
      </c>
      <c r="AA56">
        <v>2.816906117019125E-3</v>
      </c>
      <c r="AB56">
        <v>0.16423291030670789</v>
      </c>
      <c r="AC56">
        <v>7.9474747567949366E-2</v>
      </c>
      <c r="AD56">
        <v>0.11632078388337549</v>
      </c>
      <c r="AE56">
        <v>7.4270962766445958E-2</v>
      </c>
      <c r="AF56">
        <v>6.1126091129293236E-4</v>
      </c>
      <c r="AG56">
        <f t="shared" si="12"/>
        <v>1.3076364135638644E-2</v>
      </c>
      <c r="AL56" t="s">
        <v>49</v>
      </c>
      <c r="AM56">
        <v>5.9999999999999995E-4</v>
      </c>
      <c r="AN56">
        <v>-8.3919999999999995E-2</v>
      </c>
      <c r="AO56">
        <v>-9.900980750178201E-3</v>
      </c>
      <c r="AP56">
        <v>9.752928911790093E-2</v>
      </c>
      <c r="AQ56">
        <v>-0.1262798204839071</v>
      </c>
      <c r="AR56">
        <v>-9.0775953444697133E-2</v>
      </c>
      <c r="AS56">
        <v>-2.1999969482421888E-2</v>
      </c>
      <c r="AT56">
        <v>-0.194006309148265</v>
      </c>
      <c r="AU56">
        <v>-0.21360000000000001</v>
      </c>
      <c r="AV56">
        <v>8.0906151114637836E-2</v>
      </c>
      <c r="AW56">
        <v>-6.6578280334281814E-3</v>
      </c>
      <c r="AX56">
        <v>-1.8844754114179189E-2</v>
      </c>
      <c r="AY56">
        <v>0.20008667212031089</v>
      </c>
      <c r="AZ56">
        <v>-4.7791797199181474E-3</v>
      </c>
      <c r="BA56">
        <v>2.1943542885209499E-2</v>
      </c>
      <c r="BB56">
        <v>-6.2402457864169203E-2</v>
      </c>
      <c r="BC56">
        <v>-0.14659083852215599</v>
      </c>
      <c r="BD56">
        <v>-5.5090615291009781E-2</v>
      </c>
      <c r="BE56">
        <v>-0.14523718807845171</v>
      </c>
      <c r="BF56">
        <v>-0.12142157356106981</v>
      </c>
      <c r="BG56">
        <v>-8.768801306870122E-2</v>
      </c>
      <c r="BH56">
        <v>-8.9931492061290252E-2</v>
      </c>
      <c r="BI56">
        <v>-0.2478632478632479</v>
      </c>
      <c r="BJ56">
        <v>-0.27434746166462742</v>
      </c>
      <c r="BK56">
        <v>-7.4338041234470298E-2</v>
      </c>
      <c r="BL56">
        <v>-7.5826961834292828E-2</v>
      </c>
      <c r="BM56">
        <v>-0.13445734384683719</v>
      </c>
      <c r="BN56">
        <v>-0.30034325729326272</v>
      </c>
      <c r="BO56">
        <v>1.1706434565140089E-2</v>
      </c>
      <c r="BP56">
        <v>-1.6060387212759712E-2</v>
      </c>
      <c r="BQ56">
        <v>-7.8809142598857629E-2</v>
      </c>
      <c r="BR56">
        <v>-2.5680534155103629E-4</v>
      </c>
    </row>
    <row r="57" spans="1:70" ht="15" hidden="1">
      <c r="A57" s="1" t="s">
        <v>75</v>
      </c>
      <c r="B57" s="4">
        <v>4.0000000000000001E-3</v>
      </c>
      <c r="C57" s="5">
        <v>2.0197E-2</v>
      </c>
      <c r="D57">
        <v>0.27407407276587881</v>
      </c>
      <c r="E57">
        <v>0.1518808278161636</v>
      </c>
      <c r="F57">
        <v>1.626015400133651E-2</v>
      </c>
      <c r="G57">
        <v>2.9795158286778371E-2</v>
      </c>
      <c r="H57">
        <v>6.40449095308111E-2</v>
      </c>
      <c r="I57">
        <v>0.13529411764705879</v>
      </c>
      <c r="J57">
        <v>-4.2145593869731823E-2</v>
      </c>
      <c r="K57">
        <v>0.28306271072524058</v>
      </c>
      <c r="L57">
        <v>0.26572528883183583</v>
      </c>
      <c r="M57">
        <v>1.683167366317995E-2</v>
      </c>
      <c r="N57">
        <v>0.29216963674576513</v>
      </c>
      <c r="O57">
        <v>5.1079359225640893E-2</v>
      </c>
      <c r="P57">
        <v>-2.9413942721646661E-2</v>
      </c>
      <c r="Q57">
        <v>6.2384262834045863E-2</v>
      </c>
      <c r="R57">
        <v>0.1113716633433839</v>
      </c>
      <c r="S57">
        <v>-5.6016591558221702E-2</v>
      </c>
      <c r="T57">
        <v>6.4284149934538792E-2</v>
      </c>
      <c r="U57">
        <v>-5.5197026648633463E-2</v>
      </c>
      <c r="V57">
        <v>6.1032764984547898E-2</v>
      </c>
      <c r="W57">
        <v>7.7220003766829137E-3</v>
      </c>
      <c r="X57">
        <v>1.9736842105263049E-2</v>
      </c>
      <c r="Y57">
        <v>1.9147596099428291E-2</v>
      </c>
      <c r="Z57">
        <v>-7.836258027455778E-2</v>
      </c>
      <c r="AA57">
        <v>1.0299563262418539E-2</v>
      </c>
      <c r="AB57">
        <v>0.10166751306380491</v>
      </c>
      <c r="AC57">
        <v>-1.7925719271615011E-2</v>
      </c>
      <c r="AD57">
        <v>-8.1602127894522258E-3</v>
      </c>
      <c r="AE57">
        <v>-4.9471273686577437E-2</v>
      </c>
      <c r="AF57">
        <v>0.38179594866121502</v>
      </c>
      <c r="AG57">
        <f t="shared" si="12"/>
        <v>7.1826457692571816E-2</v>
      </c>
      <c r="AL57" t="s">
        <v>50</v>
      </c>
      <c r="AM57">
        <v>8.0000000000000004E-4</v>
      </c>
      <c r="AN57">
        <v>9.1116000000000003E-2</v>
      </c>
      <c r="AO57">
        <v>-5.7500004768371582E-2</v>
      </c>
      <c r="AP57">
        <v>-7.1089985517661103E-2</v>
      </c>
      <c r="AQ57">
        <v>0.10026031235283921</v>
      </c>
      <c r="AR57">
        <v>4.4065326990600173E-2</v>
      </c>
      <c r="AS57">
        <v>0.33128827081260548</v>
      </c>
      <c r="AT57">
        <v>4.3052837573385627E-2</v>
      </c>
      <c r="AU57">
        <v>3.1536113936927679E-2</v>
      </c>
      <c r="AV57">
        <v>-3.5928110372100752E-2</v>
      </c>
      <c r="AW57">
        <v>8.8220336062697191E-2</v>
      </c>
      <c r="AX57">
        <v>8.1837112117231881E-2</v>
      </c>
      <c r="AY57">
        <v>-8.5051517167184731E-2</v>
      </c>
      <c r="AZ57">
        <v>8.153255771050949E-2</v>
      </c>
      <c r="BA57">
        <v>1.755288391899068E-2</v>
      </c>
      <c r="BB57">
        <v>2.4958491756112759E-2</v>
      </c>
      <c r="BC57">
        <v>4.3941375634819042E-2</v>
      </c>
      <c r="BD57">
        <v>7.4538790431849522E-2</v>
      </c>
      <c r="BE57">
        <v>0.1239406068084747</v>
      </c>
      <c r="BF57">
        <v>7.8750404176999966E-2</v>
      </c>
      <c r="BG57">
        <v>-3.0068811138567408E-2</v>
      </c>
      <c r="BH57">
        <v>-5.9076279908213743E-2</v>
      </c>
      <c r="BI57">
        <v>0.17045454545454539</v>
      </c>
      <c r="BJ57">
        <v>-4.1734283546386967E-2</v>
      </c>
      <c r="BK57">
        <v>3.025298282882671E-2</v>
      </c>
      <c r="BL57">
        <v>7.2687208475517906E-2</v>
      </c>
      <c r="BM57">
        <v>-0.202337507549051</v>
      </c>
      <c r="BN57">
        <v>6.2959974373218319E-2</v>
      </c>
      <c r="BO57">
        <v>0.1224458354991278</v>
      </c>
      <c r="BP57">
        <v>8.3244895534640317E-2</v>
      </c>
      <c r="BQ57">
        <v>1.548070884162289E-2</v>
      </c>
      <c r="BR57">
        <v>2.6843051631132875E-2</v>
      </c>
    </row>
    <row r="58" spans="1:70" ht="15" hidden="1">
      <c r="A58" s="1" t="s">
        <v>76</v>
      </c>
      <c r="B58" s="4">
        <v>3.9000000000000003E-3</v>
      </c>
      <c r="C58" s="5">
        <v>-9.9000000000000008E-3</v>
      </c>
      <c r="D58">
        <v>9.5930208783977955E-2</v>
      </c>
      <c r="E58">
        <v>-0.13036016500692441</v>
      </c>
      <c r="F58">
        <v>6.3999966690871934E-2</v>
      </c>
      <c r="G58">
        <v>3.9783001808318293E-2</v>
      </c>
      <c r="H58">
        <v>-7.0749706062863349E-2</v>
      </c>
      <c r="I58">
        <v>2.5906735751295429E-3</v>
      </c>
      <c r="J58">
        <v>1.48571428571429E-2</v>
      </c>
      <c r="K58">
        <v>1.6274805124076419E-2</v>
      </c>
      <c r="L58">
        <v>4.9695740365111478E-2</v>
      </c>
      <c r="M58">
        <v>0.1084063425038246</v>
      </c>
      <c r="N58">
        <v>-0.16502869374576271</v>
      </c>
      <c r="O58">
        <v>-1.6483554510790869E-2</v>
      </c>
      <c r="P58">
        <v>6.6657925543040175E-2</v>
      </c>
      <c r="Q58">
        <v>4.863913999258429E-2</v>
      </c>
      <c r="R58">
        <v>-3.1282232457170878E-2</v>
      </c>
      <c r="S58">
        <v>-3.5164904954306457E-2</v>
      </c>
      <c r="T58">
        <v>1.0396587178851389E-4</v>
      </c>
      <c r="U58">
        <v>5.1659338295373169E-2</v>
      </c>
      <c r="V58">
        <v>-9.2505674185578313E-2</v>
      </c>
      <c r="W58">
        <v>8.9399964678729127E-3</v>
      </c>
      <c r="X58">
        <v>-3.2258064516128997E-2</v>
      </c>
      <c r="Y58">
        <v>3.0131714998160138E-2</v>
      </c>
      <c r="Z58">
        <v>3.4263895960426893E-2</v>
      </c>
      <c r="AA58">
        <v>-1.791776445769722E-2</v>
      </c>
      <c r="AB58">
        <v>-0.14170909874230461</v>
      </c>
      <c r="AC58">
        <v>4.1069107442911923E-2</v>
      </c>
      <c r="AD58">
        <v>3.6471597515208558E-2</v>
      </c>
      <c r="AE58">
        <v>5.2111080326387782E-2</v>
      </c>
      <c r="AF58">
        <v>-0.11229004514985801</v>
      </c>
      <c r="AG58">
        <f t="shared" si="12"/>
        <v>-2.9022158505923562E-3</v>
      </c>
      <c r="AL58" t="s">
        <v>51</v>
      </c>
      <c r="AM58">
        <v>1.9E-3</v>
      </c>
      <c r="AN58">
        <v>-4.2439999999999999E-2</v>
      </c>
      <c r="AO58">
        <v>7.4270613057015655E-2</v>
      </c>
      <c r="AP58">
        <v>9.056126963635025E-2</v>
      </c>
      <c r="AQ58">
        <v>1.7751628120944659E-2</v>
      </c>
      <c r="AR58">
        <v>-9.4138521410693121E-2</v>
      </c>
      <c r="AS58">
        <v>-4.301074197680077E-2</v>
      </c>
      <c r="AT58">
        <v>6.5666041275797449E-2</v>
      </c>
      <c r="AU58">
        <v>4.1420118343195263E-2</v>
      </c>
      <c r="AV58">
        <v>3.726704487356014E-2</v>
      </c>
      <c r="AW58">
        <v>5.3672204229482823E-2</v>
      </c>
      <c r="AX58">
        <v>-0.1069084989681818</v>
      </c>
      <c r="AY58">
        <v>-0.19619729199218661</v>
      </c>
      <c r="AZ58">
        <v>1.2065591413054969E-2</v>
      </c>
      <c r="BA58">
        <v>-4.5553460441618898E-2</v>
      </c>
      <c r="BB58">
        <v>-1.4610522765182489E-2</v>
      </c>
      <c r="BC58">
        <v>-9.6938713588491709E-2</v>
      </c>
      <c r="BD58">
        <v>-0.3736264208436727</v>
      </c>
      <c r="BE58">
        <v>5.6361935983720413E-2</v>
      </c>
      <c r="BF58">
        <v>-3.1804624516433837E-2</v>
      </c>
      <c r="BG58">
        <v>1.2702327671791911E-3</v>
      </c>
      <c r="BH58">
        <v>0.1244292379119063</v>
      </c>
      <c r="BI58">
        <v>-9.2233009708737823E-2</v>
      </c>
      <c r="BJ58">
        <v>-1.099369114984039E-2</v>
      </c>
      <c r="BK58">
        <v>9.1831354123875109E-2</v>
      </c>
      <c r="BL58">
        <v>0.18275161483306299</v>
      </c>
      <c r="BM58">
        <v>3.7851091025598249E-2</v>
      </c>
      <c r="BN58">
        <v>-0.27769228128286499</v>
      </c>
      <c r="BO58">
        <v>-0.1125222989671321</v>
      </c>
      <c r="BP58">
        <v>-7.6621701923518026E-2</v>
      </c>
      <c r="BQ58">
        <v>0.14255153565288151</v>
      </c>
      <c r="BR58">
        <v>-1.8261413383364733E-2</v>
      </c>
    </row>
    <row r="59" spans="1:70" ht="15" hidden="1">
      <c r="A59" s="1" t="s">
        <v>77</v>
      </c>
      <c r="B59" s="4">
        <v>4.0000000000000001E-3</v>
      </c>
      <c r="C59" s="5">
        <v>5.7300999999999998E-2</v>
      </c>
      <c r="D59">
        <v>0.29973477988273339</v>
      </c>
      <c r="E59">
        <v>-5.9172009452849172E-3</v>
      </c>
      <c r="F59">
        <v>-3.5714315278270847E-2</v>
      </c>
      <c r="G59">
        <v>2.260869565217383E-2</v>
      </c>
      <c r="H59">
        <v>2.4999965320933851E-2</v>
      </c>
      <c r="I59">
        <v>2.4547803617571029E-2</v>
      </c>
      <c r="J59">
        <v>2.1959459459459429E-2</v>
      </c>
      <c r="K59">
        <v>0.14946622236529231</v>
      </c>
      <c r="L59">
        <v>-7.2463768115942018E-2</v>
      </c>
      <c r="M59">
        <v>-0.12064424026924669</v>
      </c>
      <c r="N59">
        <v>2.6675367297898319E-2</v>
      </c>
      <c r="O59">
        <v>-1.9242714702369931E-2</v>
      </c>
      <c r="P59">
        <v>8.1645156743829217E-2</v>
      </c>
      <c r="Q59">
        <v>9.8794581064989284E-3</v>
      </c>
      <c r="R59">
        <v>4.8616062873382049E-2</v>
      </c>
      <c r="S59">
        <v>0.12756263321434849</v>
      </c>
      <c r="T59">
        <v>0.22110190615351041</v>
      </c>
      <c r="U59">
        <v>8.6235651181722162E-2</v>
      </c>
      <c r="V59">
        <v>4.0666466983307892E-3</v>
      </c>
      <c r="W59">
        <v>4.3037933119786757E-2</v>
      </c>
      <c r="X59">
        <v>0.22</v>
      </c>
      <c r="Y59">
        <v>-8.2265652419264423E-3</v>
      </c>
      <c r="Z59">
        <v>5.7668747119961949E-2</v>
      </c>
      <c r="AA59">
        <v>-4.6240993342819503E-2</v>
      </c>
      <c r="AB59">
        <v>7.7247141179751067E-2</v>
      </c>
      <c r="AC59">
        <v>8.3907274671754184E-2</v>
      </c>
      <c r="AD59">
        <v>-0.14959290639172271</v>
      </c>
      <c r="AE59">
        <v>0.16485285345580619</v>
      </c>
      <c r="AF59">
        <v>0.20069724611342091</v>
      </c>
      <c r="AG59">
        <f>AVERAGE(D59:AF59)</f>
        <v>5.3050631032433862E-2</v>
      </c>
      <c r="AL59" t="s">
        <v>52</v>
      </c>
      <c r="AM59">
        <v>1.9E-3</v>
      </c>
      <c r="AN59">
        <v>-9.3399999999999997E-2</v>
      </c>
      <c r="AO59">
        <v>-0.1777778353383648</v>
      </c>
      <c r="AP59">
        <v>-0.1432713454744986</v>
      </c>
      <c r="AQ59">
        <v>2.0930104719236949E-2</v>
      </c>
      <c r="AR59">
        <v>-8.235294194252385E-2</v>
      </c>
      <c r="AS59">
        <v>-0.1203852342190472</v>
      </c>
      <c r="AT59">
        <v>-0.17869718309859151</v>
      </c>
      <c r="AU59">
        <v>-0.19223484848484851</v>
      </c>
      <c r="AV59">
        <v>-0.1646706486377483</v>
      </c>
      <c r="AW59">
        <v>-3.485243956817019E-2</v>
      </c>
      <c r="AX59">
        <v>-3.8461500246246623E-2</v>
      </c>
      <c r="AY59">
        <v>-0.12910460692303341</v>
      </c>
      <c r="AZ59">
        <v>-9.7740571221971217E-2</v>
      </c>
      <c r="BA59">
        <v>3.8153005551387453E-2</v>
      </c>
      <c r="BB59">
        <v>2.800930713072192E-2</v>
      </c>
      <c r="BC59">
        <v>-4.8029106850890242E-2</v>
      </c>
      <c r="BD59">
        <v>-0.23574562192366821</v>
      </c>
      <c r="BE59">
        <v>-0.15836904290268469</v>
      </c>
      <c r="BF59">
        <v>-8.7964131031537884E-2</v>
      </c>
      <c r="BG59">
        <v>-0.1446333544788396</v>
      </c>
      <c r="BH59">
        <v>-0.24568532582838479</v>
      </c>
      <c r="BI59">
        <v>-0.21390374331550799</v>
      </c>
      <c r="BJ59">
        <v>-0.17721201205760739</v>
      </c>
      <c r="BK59">
        <v>-5.6723706803684881E-2</v>
      </c>
      <c r="BL59">
        <v>1.128464892368908E-2</v>
      </c>
      <c r="BM59">
        <v>-0.17058821285472189</v>
      </c>
      <c r="BN59">
        <v>-0.273695428934559</v>
      </c>
      <c r="BO59">
        <v>-5.3604445407336658E-2</v>
      </c>
      <c r="BP59">
        <v>-0.1106396689679351</v>
      </c>
      <c r="BQ59">
        <v>-0.25421349016929679</v>
      </c>
      <c r="BR59">
        <v>-5.2872977449356484E-2</v>
      </c>
    </row>
    <row r="60" spans="1:70" ht="15">
      <c r="A60" s="1" t="s">
        <v>78</v>
      </c>
      <c r="B60" s="4">
        <v>3.7000000000000002E-3</v>
      </c>
      <c r="C60" s="5">
        <v>-2.4989999999999998E-2</v>
      </c>
      <c r="D60">
        <v>0.1857142509593914</v>
      </c>
      <c r="E60">
        <v>2.1825423481543371E-2</v>
      </c>
      <c r="F60">
        <v>5.0682296501954438E-2</v>
      </c>
      <c r="G60">
        <v>4.9319727891156573E-2</v>
      </c>
      <c r="H60">
        <v>0.135255044239494</v>
      </c>
      <c r="I60">
        <v>-0.30138713745271117</v>
      </c>
      <c r="J60">
        <v>-9.7520661157024846E-2</v>
      </c>
      <c r="K60">
        <v>-0.10371518147639699</v>
      </c>
      <c r="L60">
        <v>-3.125000000000044E-3</v>
      </c>
      <c r="M60">
        <v>0.1305941941743376</v>
      </c>
      <c r="N60">
        <v>9.5883852654714996E-2</v>
      </c>
      <c r="O60">
        <v>0.19588613703283861</v>
      </c>
      <c r="P60">
        <v>5.1532345313468397E-2</v>
      </c>
      <c r="Q60">
        <v>1.9233903963263851E-2</v>
      </c>
      <c r="R60">
        <v>1.692060734021839E-3</v>
      </c>
      <c r="S60">
        <v>-0.1979797612962727</v>
      </c>
      <c r="T60">
        <v>-5.2600986985279818E-2</v>
      </c>
      <c r="U60">
        <v>-0.10466187138484249</v>
      </c>
      <c r="V60">
        <v>-0.14489636857336119</v>
      </c>
      <c r="W60">
        <v>-2.9126186624346961E-2</v>
      </c>
      <c r="X60">
        <v>1.092896174863389E-2</v>
      </c>
      <c r="Y60">
        <v>-4.2738700139786652E-2</v>
      </c>
      <c r="Z60">
        <v>-1.6241339348193499E-2</v>
      </c>
      <c r="AA60">
        <v>-3.8588393406008843E-2</v>
      </c>
      <c r="AB60">
        <v>8.4890637606516384E-2</v>
      </c>
      <c r="AC60">
        <v>-1.270937724679555E-2</v>
      </c>
      <c r="AD60">
        <v>-4.1194889314858041E-2</v>
      </c>
      <c r="AE60">
        <v>-2.0384390578333859E-2</v>
      </c>
      <c r="AF60">
        <v>-6.6362519326638725E-2</v>
      </c>
      <c r="AG60">
        <f t="shared" si="12"/>
        <v>-8.2687561382591736E-3</v>
      </c>
      <c r="AL60" t="s">
        <v>53</v>
      </c>
      <c r="AM60">
        <v>2.3E-3</v>
      </c>
      <c r="AN60">
        <v>7.9863000000000003E-2</v>
      </c>
      <c r="AO60">
        <v>5.4054075339699859E-2</v>
      </c>
      <c r="AP60">
        <v>-7.832170398731908E-2</v>
      </c>
      <c r="AQ60">
        <v>9.2255195499836962E-2</v>
      </c>
      <c r="AR60">
        <v>8.5469782230196412E-3</v>
      </c>
      <c r="AS60">
        <v>-7.8467140454858142E-2</v>
      </c>
      <c r="AT60">
        <v>-0.1082529474812433</v>
      </c>
      <c r="AU60">
        <v>-7.2684642438452518E-2</v>
      </c>
      <c r="AV60">
        <v>4.6595023734185233E-2</v>
      </c>
      <c r="AW60">
        <v>-2.361118049129074E-2</v>
      </c>
      <c r="AX60">
        <v>-9.8876998955981232E-3</v>
      </c>
      <c r="AY60">
        <v>2.4707288967893429E-2</v>
      </c>
      <c r="AZ60">
        <v>4.3358592225071442E-2</v>
      </c>
      <c r="BA60">
        <v>3.6897809741140097E-2</v>
      </c>
      <c r="BB60">
        <v>6.581047422862607E-2</v>
      </c>
      <c r="BC60">
        <v>-2.2455146893456849E-2</v>
      </c>
      <c r="BD60">
        <v>-4.447630717147788E-2</v>
      </c>
      <c r="BE60">
        <v>0.12943922306662209</v>
      </c>
      <c r="BF60">
        <v>8.8583683075731834E-2</v>
      </c>
      <c r="BG60">
        <v>-2.1768427604454299E-2</v>
      </c>
      <c r="BH60">
        <v>8.479146781069935E-2</v>
      </c>
      <c r="BI60">
        <v>7.4829931972789199E-2</v>
      </c>
      <c r="BJ60">
        <v>-3.7815333702826297E-2</v>
      </c>
      <c r="BK60">
        <v>0.18040432229503581</v>
      </c>
      <c r="BL60">
        <v>5.579404235951313E-2</v>
      </c>
      <c r="BM60">
        <v>-1.5248237359655969E-2</v>
      </c>
      <c r="BN60">
        <v>0.1436950138426103</v>
      </c>
      <c r="BO60">
        <v>9.91986727926506E-2</v>
      </c>
      <c r="BP60">
        <v>8.6972507861776016E-2</v>
      </c>
      <c r="BQ60">
        <v>-7.4074091812314058E-2</v>
      </c>
      <c r="BR60">
        <v>-2.0715630885122516E-2</v>
      </c>
    </row>
    <row r="61" spans="1:70" ht="15">
      <c r="A61" s="7" t="s">
        <v>81</v>
      </c>
      <c r="B61" s="4" cm="1">
        <f t="array" ref="B61">AVERAGE(B$44:B$60-$B$44:$B$60)</f>
        <v>0</v>
      </c>
      <c r="C61" s="4" cm="1">
        <f t="array" ref="C61">AVERAGE(C$44:C$60-$B$44:$B$60)</f>
        <v>1.1056411764705879E-2</v>
      </c>
      <c r="D61" s="4" cm="1">
        <f t="array" ref="D61">AVERAGE(D$44:D$60-$B$44:$B$60)</f>
        <v>3.7009513340889701E-3</v>
      </c>
      <c r="E61" s="4" cm="1">
        <f t="array" ref="E61">AVERAGE(E$44:E$60-$B$44:$B$60)</f>
        <v>-1.7496301892217042E-2</v>
      </c>
      <c r="F61" s="4" cm="1">
        <f t="array" ref="F61">AVERAGE(F$44:F$60-$B$44:$B$60)</f>
        <v>2.6911857367036704E-2</v>
      </c>
      <c r="G61" s="4" cm="1">
        <f t="array" ref="G61">AVERAGE(G$44:G$60-$B$44:$B$60)</f>
        <v>3.4228722626934549E-2</v>
      </c>
      <c r="H61" s="4" cm="1">
        <f t="array" ref="H61">AVERAGE(H$44:H$60-$B$44:$B$60)</f>
        <v>-6.9469548313804011E-3</v>
      </c>
      <c r="I61" s="4" cm="1">
        <f t="array" ref="I61">AVERAGE(I$44:I$60-$B$44:$B$60)</f>
        <v>-3.4487035860307727E-2</v>
      </c>
      <c r="J61" s="4" cm="1">
        <f t="array" ref="J61">AVERAGE(J$44:J$60-$B$44:$B$60)</f>
        <v>-4.0514601090771277E-2</v>
      </c>
      <c r="K61" s="4" cm="1">
        <f t="array" ref="K61">AVERAGE(K$44:K$60-$B$44:$B$60)</f>
        <v>4.8341752418876961E-3</v>
      </c>
      <c r="L61" s="4" cm="1">
        <f t="array" ref="L61">AVERAGE(L$44:L$60-$B$44:$B$60)</f>
        <v>7.566930584496484E-2</v>
      </c>
      <c r="M61" s="4" cm="1">
        <f t="array" ref="M61">AVERAGE(M$44:M$60-$B$44:$B$60)</f>
        <v>1.1835209782889392E-2</v>
      </c>
      <c r="N61" s="4" cm="1">
        <f t="array" ref="N61">AVERAGE(N$44:N$60-$B$44:$B$60)</f>
        <v>-2.7609788203069485E-2</v>
      </c>
      <c r="O61" s="4" cm="1">
        <f t="array" ref="O61">AVERAGE(O$44:O$60-$B$44:$B$60)</f>
        <v>9.2456250655450038E-3</v>
      </c>
      <c r="P61" s="4" cm="1">
        <f t="array" ref="P61">AVERAGE(P$44:P$60-$B$44:$B$60)</f>
        <v>2.0811046624196597E-2</v>
      </c>
      <c r="Q61" s="4" cm="1">
        <f t="array" ref="Q61">AVERAGE(Q$44:Q$60-$B$44:$B$60)</f>
        <v>-4.2317894444893825E-3</v>
      </c>
      <c r="R61" s="4" cm="1">
        <f t="array" ref="R61">AVERAGE(R$44:R$60-$B$44:$B$60)</f>
        <v>3.7138286848120171E-2</v>
      </c>
      <c r="S61" s="4" cm="1">
        <f t="array" ref="S61">AVERAGE(S$44:S$60-$B$44:$B$60)</f>
        <v>-8.7482644364109491E-2</v>
      </c>
      <c r="T61" s="4" cm="1">
        <f t="array" ref="T61">AVERAGE(T$44:T$60-$B$44:$B$60)</f>
        <v>1.310905822667136E-2</v>
      </c>
      <c r="U61" s="4" cm="1">
        <f t="array" ref="U61">AVERAGE(U$44:U$60-$B$44:$B$60)</f>
        <v>2.4349488004603227E-3</v>
      </c>
      <c r="V61" s="4" cm="1">
        <f t="array" ref="V61">AVERAGE(V$44:V$60-$B$44:$B$60)</f>
        <v>-2.7134532805437946E-3</v>
      </c>
      <c r="W61" s="4" cm="1">
        <f t="array" ref="W61">AVERAGE(W$44:W$60-$B$44:$B$60)</f>
        <v>2.8436628978305888E-3</v>
      </c>
      <c r="X61" s="4" cm="1">
        <f t="array" ref="X61">AVERAGE(X$44:X$60-$B$44:$B$60)</f>
        <v>1.6744484101527041E-2</v>
      </c>
      <c r="Y61" s="4" cm="1">
        <f t="array" ref="Y61">AVERAGE(Y$44:Y$60-$B$44:$B$60)</f>
        <v>-2.1128579526784576E-2</v>
      </c>
      <c r="Z61" s="4" cm="1">
        <f t="array" ref="Z61">AVERAGE(Z$44:Z$60-$B$44:$B$60)</f>
        <v>-7.3711988509996829E-2</v>
      </c>
      <c r="AA61" s="4" cm="1">
        <f t="array" ref="AA61">AVERAGE(AA$44:AA$60-$B$44:$B$60)</f>
        <v>1.7244622779763732E-3</v>
      </c>
      <c r="AB61" s="4" cm="1">
        <f t="array" ref="AB61">AVERAGE(AB$44:AB$60-$B$44:$B$60)</f>
        <v>2.1687358067873282E-4</v>
      </c>
      <c r="AC61" s="4" cm="1">
        <f t="array" ref="AC61">AVERAGE(AC$44:AC$60-$B$44:$B$60)</f>
        <v>3.5834820207858553E-2</v>
      </c>
      <c r="AD61" s="4" cm="1">
        <f t="array" ref="AD61">AVERAGE(AD$44:AD$60-$B$44:$B$60)</f>
        <v>9.2114104108240429E-3</v>
      </c>
      <c r="AE61" s="4" cm="1">
        <f t="array" ref="AE61">AVERAGE(AE$44:AE$60-$B$44:$B$60)</f>
        <v>9.7879874412403842E-3</v>
      </c>
      <c r="AF61" s="4" cm="1">
        <f t="array" ref="AF61">AVERAGE(AF$44:AF$60-$B$44:$B$60)</f>
        <v>-2.8864733470754189E-2</v>
      </c>
      <c r="AG61" s="4" cm="1">
        <f t="array" ref="AG61">AVERAGE(AG$44:AG$60-$B$44:$B$60)</f>
        <v>7.912577908657889E-3</v>
      </c>
      <c r="AL61" t="s">
        <v>54</v>
      </c>
      <c r="AM61">
        <v>2.8999999999999998E-3</v>
      </c>
      <c r="AN61">
        <v>5.3753000000000002E-2</v>
      </c>
      <c r="AO61">
        <v>0.15384621132159501</v>
      </c>
      <c r="AP61">
        <v>0.16995445145332269</v>
      </c>
      <c r="AQ61">
        <v>1.5641319255262239E-2</v>
      </c>
      <c r="AR61">
        <v>0.1271186893823433</v>
      </c>
      <c r="AS61">
        <v>0.14059402919051681</v>
      </c>
      <c r="AT61">
        <v>4.5673076923076872E-2</v>
      </c>
      <c r="AU61">
        <v>9.9873577749683973E-2</v>
      </c>
      <c r="AV61">
        <v>0.11643832372800419</v>
      </c>
      <c r="AW61">
        <v>0.1052632593155276</v>
      </c>
      <c r="AX61">
        <v>-5.583289876454911E-2</v>
      </c>
      <c r="AY61">
        <v>0.27783222242334399</v>
      </c>
      <c r="AZ61">
        <v>-8.0979614148632084E-2</v>
      </c>
      <c r="BA61">
        <v>-2.899504803789776E-2</v>
      </c>
      <c r="BB61">
        <v>-6.7770983578350763E-2</v>
      </c>
      <c r="BC61">
        <v>-1.2251283370510071E-2</v>
      </c>
      <c r="BD61">
        <v>8.5585656279730804E-2</v>
      </c>
      <c r="BE61">
        <v>-8.1377888437766943E-2</v>
      </c>
      <c r="BF61">
        <v>3.9805365379533393E-2</v>
      </c>
      <c r="BG61">
        <v>-3.7241438812990912E-2</v>
      </c>
      <c r="BH61">
        <v>-5.2109247055234897E-2</v>
      </c>
      <c r="BI61">
        <v>3.7974683544303778E-2</v>
      </c>
      <c r="BJ61">
        <v>9.6069890655042567E-2</v>
      </c>
      <c r="BK61">
        <v>0.2046552373178909</v>
      </c>
      <c r="BL61">
        <v>3.3333320410917411E-2</v>
      </c>
      <c r="BM61">
        <v>6.8959271754110985E-2</v>
      </c>
      <c r="BN61">
        <v>0.22435896887268239</v>
      </c>
      <c r="BO61">
        <v>0.10234622172547431</v>
      </c>
      <c r="BP61">
        <v>-0.10795071364908811</v>
      </c>
      <c r="BQ61">
        <v>0.33932197700112549</v>
      </c>
      <c r="BR61">
        <v>1.5796703296703463E-2</v>
      </c>
    </row>
    <row r="62" spans="1:70">
      <c r="A62" s="7" t="s">
        <v>82</v>
      </c>
      <c r="B62" cm="1">
        <f t="array" ref="B62">_xlfn.STDEV.S(B$2:B$33-$B$2:$B$33)</f>
        <v>0</v>
      </c>
      <c r="C62" cm="1">
        <f t="array" ref="C62">_xlfn.STDEV.S(C$44:C$60-$B$44:$B$60)</f>
        <v>3.8152134211369523E-2</v>
      </c>
      <c r="D62" cm="1">
        <f t="array" ref="D62">_xlfn.STDEV.S(D$44:D$60-$B$44:$B$60)</f>
        <v>0.15971643805219543</v>
      </c>
      <c r="E62" cm="1">
        <f t="array" ref="E62">_xlfn.STDEV.S(E$44:E$60-$B$44:$B$60)</f>
        <v>7.1076322877915668E-2</v>
      </c>
      <c r="F62" cm="1">
        <f t="array" ref="F62">_xlfn.STDEV.S(F$44:F$60-$B$44:$B$60)</f>
        <v>5.5535367274180188E-2</v>
      </c>
      <c r="G62" cm="1">
        <f t="array" ref="G62">_xlfn.STDEV.S(G$44:G$60-$B$44:$B$60)</f>
        <v>0.10517904526155021</v>
      </c>
      <c r="H62" cm="1">
        <f t="array" ref="H62">_xlfn.STDEV.S(H$44:H$60-$B$44:$B$60)</f>
        <v>7.2630004698369E-2</v>
      </c>
      <c r="I62" cm="1">
        <f t="array" ref="I62">_xlfn.STDEV.S(I$44:I$60-$B$44:$B$60)</f>
        <v>0.14525369822130896</v>
      </c>
      <c r="J62" cm="1">
        <f t="array" ref="J62">_xlfn.STDEV.S(J$44:J$60-$B$44:$B$60)</f>
        <v>5.7572870210006691E-2</v>
      </c>
      <c r="K62" cm="1">
        <f t="array" ref="K62">_xlfn.STDEV.S(K$44:K$60-$B$44:$B$60)</f>
        <v>0.12352616841893638</v>
      </c>
      <c r="L62" cm="1">
        <f t="array" ref="L62">_xlfn.STDEV.S(L$44:L$60-$B$44:$B$60)</f>
        <v>0.13493615207059581</v>
      </c>
      <c r="M62" cm="1">
        <f t="array" ref="M62">_xlfn.STDEV.S(M$44:M$60-$B$44:$B$60)</f>
        <v>8.8982851761121654E-2</v>
      </c>
      <c r="N62" cm="1">
        <f t="array" ref="N62">_xlfn.STDEV.S(N$44:N$60-$B$44:$B$60)</f>
        <v>0.15016769730639945</v>
      </c>
      <c r="O62" cm="1">
        <f t="array" ref="O62">_xlfn.STDEV.S(O$44:O$60-$B$44:$B$60)</f>
        <v>7.8653475847988943E-2</v>
      </c>
      <c r="P62" cm="1">
        <f t="array" ref="P62">_xlfn.STDEV.S(P$44:P$60-$B$44:$B$60)</f>
        <v>5.9812460859096112E-2</v>
      </c>
      <c r="Q62" cm="1">
        <f t="array" ref="Q62">_xlfn.STDEV.S(Q$44:Q$60-$B$44:$B$60)</f>
        <v>8.3811570152958786E-2</v>
      </c>
      <c r="R62" cm="1">
        <f t="array" ref="R62">_xlfn.STDEV.S(R$44:R$60-$B$44:$B$60)</f>
        <v>8.5720266674175982E-2</v>
      </c>
      <c r="S62" cm="1">
        <f t="array" ref="S62">_xlfn.STDEV.S(S$44:S$60-$B$44:$B$60)</f>
        <v>0.28965573957356477</v>
      </c>
      <c r="T62" cm="1">
        <f t="array" ref="T62">_xlfn.STDEV.S(T$44:T$60-$B$44:$B$60)</f>
        <v>9.0990693075033546E-2</v>
      </c>
      <c r="U62" cm="1">
        <f t="array" ref="U62">_xlfn.STDEV.S(U$44:U$60-$B$44:$B$60)</f>
        <v>6.5269444469026425E-2</v>
      </c>
      <c r="V62" cm="1">
        <f t="array" ref="V62">_xlfn.STDEV.S(V$44:V$60-$B$44:$B$60)</f>
        <v>0.1118475239485745</v>
      </c>
      <c r="W62" cm="1">
        <f t="array" ref="W62">_xlfn.STDEV.S(W$44:W$60-$B$44:$B$60)</f>
        <v>0.10129703646279761</v>
      </c>
      <c r="X62" cm="1">
        <f t="array" ref="X62">_xlfn.STDEV.S(X$44:X$60-$B$44:$B$60)</f>
        <v>9.6792146788518718E-2</v>
      </c>
      <c r="Y62" cm="1">
        <f t="array" ref="Y62">_xlfn.STDEV.S(Y$44:Y$60-$B$44:$B$60)</f>
        <v>0.12497771244824273</v>
      </c>
      <c r="Z62" cm="1">
        <f t="array" ref="Z62">_xlfn.STDEV.S(Z$44:Z$60-$B$44:$B$60)</f>
        <v>0.1484324151498535</v>
      </c>
      <c r="AA62" cm="1">
        <f t="array" ref="AA62">_xlfn.STDEV.S(AA$44:AA$60-$B$44:$B$60)</f>
        <v>0.1080617983117267</v>
      </c>
      <c r="AB62" cm="1">
        <f t="array" ref="AB62">_xlfn.STDEV.S(AB$44:AB$60-$B$44:$B$60)</f>
        <v>0.22506224013122386</v>
      </c>
      <c r="AC62" cm="1">
        <f t="array" ref="AC62">_xlfn.STDEV.S(AC$44:AC$60-$B$44:$B$60)</f>
        <v>0.19816094422459132</v>
      </c>
      <c r="AD62" cm="1">
        <f t="array" ref="AD62">_xlfn.STDEV.S(AD$44:AD$60-$B$44:$B$60)</f>
        <v>7.0593645004936492E-2</v>
      </c>
      <c r="AE62" cm="1">
        <f t="array" ref="AE62">_xlfn.STDEV.S(AE$44:AE$60-$B$44:$B$60)</f>
        <v>8.1813542114959809E-2</v>
      </c>
      <c r="AF62" cm="1">
        <f t="array" ref="AF62">_xlfn.STDEV.S(AF$44:AF$60-$B$44:$B$60)</f>
        <v>0.19482020703391703</v>
      </c>
      <c r="AG62" cm="1">
        <f t="array" ref="AG62">_xlfn.STDEV.S(AG$44:AG$60-$B$44:$B$60)</f>
        <v>3.7759462187112174E-2</v>
      </c>
      <c r="AL62" t="s">
        <v>55</v>
      </c>
      <c r="AM62">
        <v>3.3E-3</v>
      </c>
      <c r="AN62">
        <v>-5.8970000000000002E-2</v>
      </c>
      <c r="AO62">
        <v>-3.4567925508855901E-2</v>
      </c>
      <c r="AP62">
        <v>8.6900234191763737E-2</v>
      </c>
      <c r="AQ62">
        <v>-1.7492820175803111E-2</v>
      </c>
      <c r="AR62">
        <v>9.3984159839801684E-3</v>
      </c>
      <c r="AS62">
        <v>-3.2986072248513798E-2</v>
      </c>
      <c r="AT62">
        <v>-3.5632183908046011E-2</v>
      </c>
      <c r="AU62">
        <v>2.6436781609195489E-2</v>
      </c>
      <c r="AV62">
        <v>-1.533740873084455E-2</v>
      </c>
      <c r="AW62">
        <v>0.1158300589485157</v>
      </c>
      <c r="AX62">
        <v>3.9698826451653568E-2</v>
      </c>
      <c r="AY62">
        <v>5.7510140405616639E-3</v>
      </c>
      <c r="AZ62">
        <v>-8.0818191913226811E-2</v>
      </c>
      <c r="BA62">
        <v>-6.1418342445799801E-2</v>
      </c>
      <c r="BB62">
        <v>-9.6931413903063035E-3</v>
      </c>
      <c r="BC62">
        <v>-7.4418495553322028E-2</v>
      </c>
      <c r="BD62">
        <v>-0.43706778637611798</v>
      </c>
      <c r="BE62">
        <v>-0.1122918731342942</v>
      </c>
      <c r="BF62">
        <v>-6.5759402971104608E-2</v>
      </c>
      <c r="BG62">
        <v>-2.8812512598058389E-2</v>
      </c>
      <c r="BH62">
        <v>-0.25261778299302828</v>
      </c>
      <c r="BI62">
        <v>0.1036585365853659</v>
      </c>
      <c r="BJ62">
        <v>-0.1489788039689173</v>
      </c>
      <c r="BK62">
        <v>-7.765224369003465E-2</v>
      </c>
      <c r="BL62">
        <v>-4.4846553352750451E-2</v>
      </c>
      <c r="BM62">
        <v>-0.3144685616445001</v>
      </c>
      <c r="BN62">
        <v>-0.2492146666918317</v>
      </c>
      <c r="BO62">
        <v>-6.0805924108660259E-2</v>
      </c>
      <c r="BP62">
        <v>-1.4760196347361591E-2</v>
      </c>
      <c r="BQ62">
        <v>-0.27638569053023332</v>
      </c>
      <c r="BR62">
        <v>3.5158891142663906E-2</v>
      </c>
    </row>
    <row r="63" spans="1:70">
      <c r="A63" s="7" t="s">
        <v>83</v>
      </c>
      <c r="C63">
        <f>C61/C62</f>
        <v>0.28979798884779068</v>
      </c>
      <c r="D63">
        <f>D61/D62</f>
        <v>2.3172012719689484E-2</v>
      </c>
      <c r="E63">
        <f t="shared" ref="E63" si="13">E61/E62</f>
        <v>-0.24616217023873879</v>
      </c>
      <c r="F63">
        <f t="shared" ref="F63" si="14">F61/F62</f>
        <v>0.48458952714171954</v>
      </c>
      <c r="G63">
        <f t="shared" ref="G63" si="15">G61/G62</f>
        <v>0.32543290863515162</v>
      </c>
      <c r="H63">
        <f t="shared" ref="H63" si="16">H61/H62</f>
        <v>-9.5648552691562805E-2</v>
      </c>
      <c r="I63">
        <f t="shared" ref="I63" si="17">I61/I62</f>
        <v>-0.23742621552921275</v>
      </c>
      <c r="J63">
        <f t="shared" ref="J63" si="18">J61/J62</f>
        <v>-0.70370994086255345</v>
      </c>
      <c r="K63">
        <f t="shared" ref="K63" si="19">K61/K62</f>
        <v>3.9134827087752719E-2</v>
      </c>
      <c r="L63">
        <f t="shared" ref="L63" si="20">L61/L62</f>
        <v>0.56077859553439924</v>
      </c>
      <c r="M63">
        <f t="shared" ref="M63" si="21">M61/M62</f>
        <v>0.13300551228299054</v>
      </c>
      <c r="N63">
        <f t="shared" ref="N63" si="22">N61/N62</f>
        <v>-0.18385970284098432</v>
      </c>
      <c r="O63">
        <f t="shared" ref="O63" si="23">O61/O62</f>
        <v>0.117548842767149</v>
      </c>
      <c r="P63">
        <f t="shared" ref="P63" si="24">P61/P62</f>
        <v>0.34793831126966096</v>
      </c>
      <c r="Q63">
        <f t="shared" ref="Q63" si="25">Q61/Q62</f>
        <v>-5.0491709399623844E-2</v>
      </c>
      <c r="R63">
        <f t="shared" ref="R63" si="26">R61/R62</f>
        <v>0.43324978198310271</v>
      </c>
      <c r="S63">
        <f t="shared" ref="S63" si="27">S61/S62</f>
        <v>-0.30202282369029754</v>
      </c>
      <c r="T63">
        <f t="shared" ref="T63" si="28">T61/T62</f>
        <v>0.1440703195420355</v>
      </c>
      <c r="U63">
        <f t="shared" ref="U63" si="29">U61/U62</f>
        <v>3.7306105793742834E-2</v>
      </c>
      <c r="V63">
        <f t="shared" ref="V63" si="30">V61/V62</f>
        <v>-2.4260289229034629E-2</v>
      </c>
      <c r="W63">
        <f t="shared" ref="W63" si="31">W61/W62</f>
        <v>2.8072518181466773E-2</v>
      </c>
      <c r="X63">
        <f t="shared" ref="X63" si="32">X61/X62</f>
        <v>0.17299424237497371</v>
      </c>
      <c r="Y63">
        <f t="shared" ref="Y63" si="33">Y61/Y62</f>
        <v>-0.16905877946465533</v>
      </c>
      <c r="Z63">
        <f t="shared" ref="Z63" si="34">Z61/Z62</f>
        <v>-0.49660303940739037</v>
      </c>
      <c r="AA63">
        <f t="shared" ref="AA63" si="35">AA61/AA62</f>
        <v>1.5958111977757428E-2</v>
      </c>
      <c r="AB63">
        <f t="shared" ref="AB63" si="36">AB61/AB62</f>
        <v>9.6361602262682276E-4</v>
      </c>
      <c r="AC63">
        <f t="shared" ref="AC63" si="37">AC61/AC62</f>
        <v>0.1808369472000706</v>
      </c>
      <c r="AD63">
        <f t="shared" ref="AD63" si="38">AD61/AD62</f>
        <v>0.13048498076816836</v>
      </c>
      <c r="AE63">
        <f t="shared" ref="AE63" si="39">AE61/AE62</f>
        <v>0.11963774197047786</v>
      </c>
      <c r="AF63">
        <f t="shared" ref="AF63:AG63" si="40">AF61/AF62</f>
        <v>-0.14816088079471659</v>
      </c>
      <c r="AG63">
        <f t="shared" si="40"/>
        <v>0.20955218772577119</v>
      </c>
      <c r="AL63" t="s">
        <v>56</v>
      </c>
      <c r="AM63">
        <v>3.4999999999999996E-3</v>
      </c>
      <c r="AN63">
        <v>6.1753000000000002E-2</v>
      </c>
      <c r="AO63">
        <v>8.1841413355062231E-2</v>
      </c>
      <c r="AP63">
        <v>8.4725449184789525E-2</v>
      </c>
      <c r="AQ63">
        <v>4.126982018366987E-2</v>
      </c>
      <c r="AR63">
        <v>1.303538278690031E-2</v>
      </c>
      <c r="AS63">
        <v>9.1561910309962302E-2</v>
      </c>
      <c r="AT63">
        <v>7.8665077473182299E-2</v>
      </c>
      <c r="AU63">
        <v>3.6954087346024567E-2</v>
      </c>
      <c r="AV63">
        <v>5.9190048274933897E-2</v>
      </c>
      <c r="AW63">
        <v>0.140715127504913</v>
      </c>
      <c r="AX63">
        <v>1.21951579664854E-2</v>
      </c>
      <c r="AY63">
        <v>0.12997047866993941</v>
      </c>
      <c r="AZ63">
        <v>4.1135441346834563E-2</v>
      </c>
      <c r="BA63">
        <v>1.6811305331393411E-2</v>
      </c>
      <c r="BB63">
        <v>0</v>
      </c>
      <c r="BC63">
        <v>6.7001653392978033E-2</v>
      </c>
      <c r="BD63">
        <v>0.31449628985550171</v>
      </c>
      <c r="BE63">
        <v>0.24873383950712319</v>
      </c>
      <c r="BF63">
        <v>5.3200221828613607E-2</v>
      </c>
      <c r="BG63">
        <v>-1.850224237186204E-2</v>
      </c>
      <c r="BH63">
        <v>0.395796801566765</v>
      </c>
      <c r="BI63">
        <v>-5.5248618784530254E-3</v>
      </c>
      <c r="BJ63">
        <v>0.37203791413191678</v>
      </c>
      <c r="BK63">
        <v>0.32411071186625701</v>
      </c>
      <c r="BL63">
        <v>8.2784191599606372E-2</v>
      </c>
      <c r="BM63">
        <v>0.41277638629329633</v>
      </c>
      <c r="BN63">
        <v>0.32496511839793363</v>
      </c>
      <c r="BO63">
        <v>7.1148064632895691E-2</v>
      </c>
      <c r="BP63">
        <v>8.7390822467508844E-2</v>
      </c>
      <c r="BQ63">
        <v>0.24239245429134759</v>
      </c>
      <c r="BR63">
        <v>2.612671456563298E-4</v>
      </c>
    </row>
    <row r="64" spans="1:70">
      <c r="A64" s="7" t="s">
        <v>84</v>
      </c>
      <c r="C64" cm="1">
        <f t="array" ref="C64">SLOPE(C$44:C$60-$B$44:$B$60,$C$44:$C$60-$B$44:$B$60)</f>
        <v>1</v>
      </c>
      <c r="D64" cm="1">
        <f t="array" ref="D64">SLOPE(D$44:D$60-$B$44:$B$60,$C$44:$C$60-$B$44:$B$60)</f>
        <v>1.016661471988296</v>
      </c>
      <c r="E64" cm="1">
        <f t="array" ref="E64">SLOPE(E$44:E$60-$B$44:$B$60,$C$44:$C$60-$B$44:$B$60)</f>
        <v>0.14583982104676513</v>
      </c>
      <c r="F64" cm="1">
        <f t="array" ref="F64">SLOPE(F$44:F$60-$B$44:$B$60,$C$44:$C$60-$B$44:$B$60)</f>
        <v>0.19359300012667541</v>
      </c>
      <c r="G64" cm="1">
        <f t="array" ref="G64">SLOPE(G$44:G$60-$B$44:$B$60,$C$44:$C$60-$B$44:$B$60)</f>
        <v>1.234758801273443</v>
      </c>
      <c r="H64" cm="1">
        <f t="array" ref="H64">SLOPE(H$44:H$60-$B$44:$B$60,$C$44:$C$60-$B$44:$B$60)</f>
        <v>1.1348197232094737</v>
      </c>
      <c r="I64" cm="1">
        <f t="array" ref="I64">SLOPE(I$44:I$60-$B$44:$B$60,$C$44:$C$60-$B$44:$B$60)</f>
        <v>0.20393789061405698</v>
      </c>
      <c r="J64" cm="1">
        <f t="array" ref="J64">SLOPE(J$44:J$60-$B$44:$B$60,$C$44:$C$60-$B$44:$B$60)</f>
        <v>1.1311469517215853</v>
      </c>
      <c r="K64" cm="1">
        <f t="array" ref="K64">SLOPE(K$44:K$60-$B$44:$B$60,$C$44:$C$60-$B$44:$B$60)</f>
        <v>1.6929126556447276</v>
      </c>
      <c r="L64" cm="1">
        <f t="array" ref="L64">SLOPE(L$44:L$60-$B$44:$B$60,$C$44:$C$60-$B$44:$B$60)</f>
        <v>0.82854080798281016</v>
      </c>
      <c r="M64" cm="1">
        <f t="array" ref="M64">SLOPE(M$44:M$60-$B$44:$B$60,$C$44:$C$60-$B$44:$B$60)</f>
        <v>5.9437960663806411E-2</v>
      </c>
      <c r="N64" cm="1">
        <f t="array" ref="N64">SLOPE(N$44:N$60-$B$44:$B$60,$C$44:$C$60-$B$44:$B$60)</f>
        <v>0.85559478623207585</v>
      </c>
      <c r="O64" cm="1">
        <f t="array" ref="O64">SLOPE(O$44:O$60-$B$44:$B$60,$C$44:$C$60-$B$44:$B$60)</f>
        <v>-0.66156140894070825</v>
      </c>
      <c r="P64" cm="1">
        <f t="array" ref="P64">SLOPE(P$44:P$60-$B$44:$B$60,$C$44:$C$60-$B$44:$B$60)</f>
        <v>0.73469181853782084</v>
      </c>
      <c r="Q64" cm="1">
        <f t="array" ref="Q64">SLOPE(Q$44:Q$60-$B$44:$B$60,$C$44:$C$60-$B$44:$B$60)</f>
        <v>0.42938117984796564</v>
      </c>
      <c r="R64" cm="1">
        <f t="array" ref="R64">SLOPE(R$44:R$60-$B$44:$B$60,$C$44:$C$60-$B$44:$B$60)</f>
        <v>0.73424087341574262</v>
      </c>
      <c r="S64" cm="1">
        <f t="array" ref="S64">SLOPE(S$44:S$60-$B$44:$B$60,$C$44:$C$60-$B$44:$B$60)</f>
        <v>2.1104965149916461</v>
      </c>
      <c r="T64" cm="1">
        <f t="array" ref="T64">SLOPE(T$44:T$60-$B$44:$B$60,$C$44:$C$60-$B$44:$B$60)</f>
        <v>1.4840086981409812</v>
      </c>
      <c r="U64" cm="1">
        <f t="array" ref="U64">SLOPE(U$44:U$60-$B$44:$B$60,$C$44:$C$60-$B$44:$B$60)</f>
        <v>0.9367484416728189</v>
      </c>
      <c r="V64" cm="1">
        <f t="array" ref="V64">SLOPE(V$44:V$60-$B$44:$B$60,$C$44:$C$60-$B$44:$B$60)</f>
        <v>0.9739724517045617</v>
      </c>
      <c r="W64" cm="1">
        <f t="array" ref="W64">SLOPE(W$44:W$60-$B$44:$B$60,$C$44:$C$60-$B$44:$B$60)</f>
        <v>0.37927160484509259</v>
      </c>
      <c r="X64" cm="1">
        <f t="array" ref="X64">SLOPE(X$44:X$60-$B$44:$B$60,$C$44:$C$60-$B$44:$B$60)</f>
        <v>-0.69223956006531162</v>
      </c>
      <c r="Y64" cm="1">
        <f t="array" ref="Y64">SLOPE(Y$44:Y$60-$B$44:$B$60,$C$44:$C$60-$B$44:$B$60)</f>
        <v>1.4782061130690014</v>
      </c>
      <c r="Z64" cm="1">
        <f t="array" ref="Z64">SLOPE(Z$44:Z$60-$B$44:$B$60,$C$44:$C$60-$B$44:$B$60)</f>
        <v>1.5897412840394083</v>
      </c>
      <c r="AA64" cm="1">
        <f t="array" ref="AA64">SLOPE(AA$44:AA$60-$B$44:$B$60,$C$44:$C$60-$B$44:$B$60)</f>
        <v>0.96172656153751268</v>
      </c>
      <c r="AB64" cm="1">
        <f t="array" ref="AB64">SLOPE(AB$44:AB$60-$B$44:$B$60,$C$44:$C$60-$B$44:$B$60)</f>
        <v>3.1758223888666803</v>
      </c>
      <c r="AC64" cm="1">
        <f t="array" ref="AC64">SLOPE(AC$44:AC$60-$B$44:$B$60,$C$44:$C$60-$B$44:$B$60)</f>
        <v>2.8333948001919382</v>
      </c>
      <c r="AD64" cm="1">
        <f t="array" ref="AD64">SLOPE(AD$44:AD$60-$B$44:$B$60,$C$44:$C$60-$B$44:$B$60)</f>
        <v>0.39890898185881218</v>
      </c>
      <c r="AE64" cm="1">
        <f t="array" ref="AE64">SLOPE(AE$44:AE$60-$B$44:$B$60,$C$44:$C$60-$B$44:$B$60)</f>
        <v>1.185411655310433</v>
      </c>
      <c r="AF64" cm="1">
        <f t="array" ref="AF64">SLOPE(AF$44:AF$60-$B$44:$B$60,$C$44:$C$60-$B$44:$B$60)</f>
        <v>2.2578134635041831</v>
      </c>
      <c r="AG64" cm="1">
        <f t="array" ref="AG64">SLOPE(AG$44:AG$60-$B$44:$B$60,$C$44:$C$60-$B$44:$B$60)</f>
        <v>0.67763565463631315</v>
      </c>
      <c r="AL64" t="s">
        <v>57</v>
      </c>
      <c r="AM64">
        <v>3.4000000000000002E-3</v>
      </c>
      <c r="AN64">
        <v>-2.6110000000000001E-2</v>
      </c>
      <c r="AO64">
        <v>0.36406618319362072</v>
      </c>
      <c r="AP64">
        <v>-1.7601607242254461E-2</v>
      </c>
      <c r="AQ64">
        <v>-5.8943121843945227E-2</v>
      </c>
      <c r="AR64">
        <v>2.2058868864204721E-2</v>
      </c>
      <c r="AS64">
        <v>7.5657933331262806E-2</v>
      </c>
      <c r="AT64">
        <v>-8.8397790055249059E-3</v>
      </c>
      <c r="AU64">
        <v>6.1555075593952457E-2</v>
      </c>
      <c r="AV64">
        <v>4.1176430164325151E-2</v>
      </c>
      <c r="AW64">
        <v>2.1233575563536888E-2</v>
      </c>
      <c r="AX64">
        <v>0.13577390622374089</v>
      </c>
      <c r="AY64">
        <v>-1.4144586112992961E-3</v>
      </c>
      <c r="AZ64">
        <v>-2.7957389037084109E-2</v>
      </c>
      <c r="BA64">
        <v>-8.9066644074439094E-2</v>
      </c>
      <c r="BB64">
        <v>-9.7878529528268032E-3</v>
      </c>
      <c r="BC64">
        <v>-5.6514983629492921E-2</v>
      </c>
      <c r="BD64">
        <v>0.3345794677734375</v>
      </c>
      <c r="BE64">
        <v>-8.1850784627459872E-2</v>
      </c>
      <c r="BF64">
        <v>-0.13638441797599149</v>
      </c>
      <c r="BG64">
        <v>-7.0305820266996721E-2</v>
      </c>
      <c r="BH64">
        <v>0.33124215006059782</v>
      </c>
      <c r="BI64">
        <v>-0.2</v>
      </c>
      <c r="BJ64">
        <v>-7.5129608200670606E-2</v>
      </c>
      <c r="BK64">
        <v>7.1642292079641123E-3</v>
      </c>
      <c r="BL64">
        <v>-4.488399635158824E-2</v>
      </c>
      <c r="BM64">
        <v>0.1250435207201086</v>
      </c>
      <c r="BN64">
        <v>-0.14842103656969571</v>
      </c>
      <c r="BO64">
        <v>-0.11840863427728229</v>
      </c>
      <c r="BP64">
        <v>-3.2500222521193112E-2</v>
      </c>
      <c r="BQ64">
        <v>-0.1430180140269596</v>
      </c>
      <c r="BR64">
        <v>-4.1791824474336492E-3</v>
      </c>
    </row>
    <row r="65" spans="1:70">
      <c r="A65" s="7" t="s">
        <v>85</v>
      </c>
      <c r="C65" cm="1">
        <f t="array" ref="C65">INTERCEPT(C$44:C$60-$B$44:$B$60,$C$44:$C$60-$B$44:$B$60)</f>
        <v>0</v>
      </c>
      <c r="D65" cm="1">
        <f t="array" ref="D65">INTERCEPT(D$44:D$60-$B$44:$B$60,$C$44:$C$60-$B$44:$B$60)</f>
        <v>-7.5396765255256225E-3</v>
      </c>
      <c r="E65" cm="1">
        <f t="array" ref="E65">INTERCEPT(E$44:E$60-$B$44:$B$60,$C$44:$C$60-$B$44:$B$60)</f>
        <v>-1.9108767005401095E-2</v>
      </c>
      <c r="F65" cm="1">
        <f t="array" ref="F65">INTERCEPT(F$44:F$60-$B$44:$B$60,$C$44:$C$60-$B$44:$B$60)</f>
        <v>2.4771413442871423E-2</v>
      </c>
      <c r="G65" cm="1">
        <f t="array" ref="G65">INTERCEPT(G$44:G$60-$B$44:$B$60,$C$44:$C$60-$B$44:$B$60)</f>
        <v>2.0576720889960726E-2</v>
      </c>
      <c r="H65" cm="1">
        <f t="array" ref="H65">INTERCEPT(H$44:H$60-$B$44:$B$60,$C$44:$C$60-$B$44:$B$60)</f>
        <v>-1.9493988969893895E-2</v>
      </c>
      <c r="I65" cm="1">
        <f t="array" ref="I65">INTERCEPT(I$44:I$60-$B$44:$B$60,$C$44:$C$60-$B$44:$B$60)</f>
        <v>-3.6741857153362284E-2</v>
      </c>
      <c r="J65" cm="1">
        <f t="array" ref="J65">INTERCEPT(J$44:J$60-$B$44:$B$60,$C$44:$C$60-$B$44:$B$60)</f>
        <v>-5.3021027555397005E-2</v>
      </c>
      <c r="K65" cm="1">
        <f t="array" ref="K65">INTERCEPT(K$44:K$60-$B$44:$B$60,$C$44:$C$60-$B$44:$B$60)</f>
        <v>-1.3883364160602141E-2</v>
      </c>
      <c r="L65" cm="1">
        <f t="array" ref="L65">INTERCEPT(L$44:L$60-$B$44:$B$60,$C$44:$C$60-$B$44:$B$60)</f>
        <v>6.6508617508044779E-2</v>
      </c>
      <c r="M65" cm="1">
        <f t="array" ref="M65">INTERCEPT(M$44:M$60-$B$44:$B$60,$C$44:$C$60-$B$44:$B$60)</f>
        <v>1.1178039215335956E-2</v>
      </c>
      <c r="N65" cm="1">
        <f t="array" ref="N65">INTERCEPT(N$44:N$60-$B$44:$B$60,$C$44:$C$60-$B$44:$B$60)</f>
        <v>-3.7069596463386818E-2</v>
      </c>
      <c r="O65" cm="1">
        <f t="array" ref="O65">INTERCEPT(O$44:O$60-$B$44:$B$60,$C$44:$C$60-$B$44:$B$60)</f>
        <v>1.656012041043245E-2</v>
      </c>
      <c r="P65" cm="1">
        <f t="array" ref="P65">INTERCEPT(P$44:P$60-$B$44:$B$60,$C$44:$C$60-$B$44:$B$60)</f>
        <v>1.2687991358281877E-2</v>
      </c>
      <c r="Q65" cm="1">
        <f t="array" ref="Q65">INTERCEPT(Q$44:Q$60-$B$44:$B$60,$C$44:$C$60-$B$44:$B$60)</f>
        <v>-8.9792045729037203E-3</v>
      </c>
      <c r="R65" cm="1">
        <f t="array" ref="R65">INTERCEPT(R$44:R$60-$B$44:$B$60,$C$44:$C$60-$B$44:$B$60)</f>
        <v>2.9020217417158434E-2</v>
      </c>
      <c r="S65" cm="1">
        <f t="array" ref="S65">INTERCEPT(S$44:S$60-$B$44:$B$60,$C$44:$C$60-$B$44:$B$60)</f>
        <v>-0.11081716286183388</v>
      </c>
      <c r="T65" cm="1">
        <f t="array" ref="T65">INTERCEPT(T$44:T$60-$B$44:$B$60,$C$44:$C$60-$B$44:$B$60)</f>
        <v>-3.2987530023804394E-3</v>
      </c>
      <c r="U65" cm="1">
        <f t="array" ref="U65">INTERCEPT(U$44:U$60-$B$44:$B$60,$C$44:$C$60-$B$44:$B$60)</f>
        <v>-7.9221276906209313E-3</v>
      </c>
      <c r="V65" cm="1">
        <f t="array" ref="V65">INTERCEPT(V$44:V$60-$B$44:$B$60,$C$44:$C$60-$B$44:$B$60)</f>
        <v>-1.3482093754069538E-2</v>
      </c>
      <c r="W65" cm="1">
        <f t="array" ref="W65">INTERCEPT(W$44:W$60-$B$44:$B$60,$C$44:$C$60-$B$44:$B$60)</f>
        <v>-1.3497201359975721E-3</v>
      </c>
      <c r="X65" cm="1">
        <f t="array" ref="X65">INTERCEPT(X$44:X$60-$B$44:$B$60,$C$44:$C$60-$B$44:$B$60)</f>
        <v>2.4398169717427975E-2</v>
      </c>
      <c r="Y65" cm="1">
        <f t="array" ref="Y65">INTERCEPT(Y$44:Y$60-$B$44:$B$60,$C$44:$C$60-$B$44:$B$60)</f>
        <v>-3.7472234985980832E-2</v>
      </c>
      <c r="Z65" cm="1">
        <f t="array" ref="Z65">INTERCEPT(Z$44:Z$60-$B$44:$B$60,$C$44:$C$60-$B$44:$B$60)</f>
        <v>-9.128882274568878E-2</v>
      </c>
      <c r="AA65" cm="1">
        <f t="array" ref="AA65">INTERCEPT(AA$44:AA$60-$B$44:$B$60,$C$44:$C$60-$B$44:$B$60)</f>
        <v>-8.9087825914371151E-3</v>
      </c>
      <c r="AB65" cm="1">
        <f t="array" ref="AB65">INTERCEPT(AB$44:AB$60-$B$44:$B$60,$C$44:$C$60-$B$44:$B$60)</f>
        <v>-3.4896326442203161E-2</v>
      </c>
      <c r="AC65" cm="1">
        <f t="array" ref="AC65">INTERCEPT(AC$44:AC$60-$B$44:$B$60,$C$44:$C$60-$B$44:$B$60)</f>
        <v>4.5076406049599435E-3</v>
      </c>
      <c r="AD65" cm="1">
        <f t="array" ref="AD65">INTERCEPT(AD$44:AD$60-$B$44:$B$60,$C$44:$C$60-$B$44:$B$60)</f>
        <v>4.8009084507534281E-3</v>
      </c>
      <c r="AE65" cm="1">
        <f t="array" ref="AE65">INTERCEPT(AE$44:AE$60-$B$44:$B$60,$C$44:$C$60-$B$44:$B$60)</f>
        <v>-3.3184119305533569E-3</v>
      </c>
      <c r="AF65" cm="1">
        <f t="array" ref="AF65">INTERCEPT(AF$44:AF$60-$B$44:$B$60,$C$44:$C$60-$B$44:$B$60)</f>
        <v>-5.3828048811153162E-2</v>
      </c>
      <c r="AG65" cm="1">
        <f t="array" ref="AG65">INTERCEPT(AG$44:AG$60-$B$44:$B$60,$C$44:$C$60-$B$44:$B$60)</f>
        <v>4.2035908455278614E-4</v>
      </c>
      <c r="AL65" t="s">
        <v>58</v>
      </c>
      <c r="AM65">
        <v>3.5999999999999999E-3</v>
      </c>
      <c r="AN65">
        <v>3.5052E-2</v>
      </c>
      <c r="AO65">
        <v>7.1057166164196994E-2</v>
      </c>
      <c r="AP65">
        <v>-0.22844344657657981</v>
      </c>
      <c r="AQ65">
        <v>-4.5356277472501261E-2</v>
      </c>
      <c r="AR65">
        <v>-1.9784147739666191E-2</v>
      </c>
      <c r="AS65">
        <v>-4.2813501321553371E-2</v>
      </c>
      <c r="AT65">
        <v>3.1215161649944308E-2</v>
      </c>
      <c r="AU65">
        <v>-0.1515768056968464</v>
      </c>
      <c r="AV65">
        <v>0.22033904469311219</v>
      </c>
      <c r="AW65">
        <v>0.13267328352814881</v>
      </c>
      <c r="AX65">
        <v>-1.1831967098567819E-2</v>
      </c>
      <c r="AY65">
        <v>0.35059499932778532</v>
      </c>
      <c r="AZ65">
        <v>1.881365485966047E-2</v>
      </c>
      <c r="BA65">
        <v>2.57268211089976E-2</v>
      </c>
      <c r="BB65">
        <v>6.6687616802564742E-2</v>
      </c>
      <c r="BC65">
        <v>2.0070238492516431E-2</v>
      </c>
      <c r="BD65">
        <v>-0.29831936409745918</v>
      </c>
      <c r="BE65">
        <v>5.22038093288546E-3</v>
      </c>
      <c r="BF65">
        <v>8.5722046216292869E-2</v>
      </c>
      <c r="BG65">
        <v>-2.3995725294573389E-2</v>
      </c>
      <c r="BH65">
        <v>4.3355330163227457E-2</v>
      </c>
      <c r="BI65">
        <v>5.555555555555558E-2</v>
      </c>
      <c r="BJ65">
        <v>5.4219523639823297E-2</v>
      </c>
      <c r="BK65">
        <v>0.1730883183777385</v>
      </c>
      <c r="BL65">
        <v>8.6021497208632169E-2</v>
      </c>
      <c r="BM65">
        <v>1.7467880828130781E-2</v>
      </c>
      <c r="BN65">
        <v>0.2385661642488843</v>
      </c>
      <c r="BO65">
        <v>7.3197510067131821E-2</v>
      </c>
      <c r="BP65">
        <v>8.9000453933292256E-2</v>
      </c>
      <c r="BQ65">
        <v>6.570295852701058E-2</v>
      </c>
      <c r="BR65">
        <v>0.12249180327868858</v>
      </c>
    </row>
    <row r="66" spans="1:70">
      <c r="A66" s="7" t="s">
        <v>86</v>
      </c>
      <c r="C66">
        <f>C64*$C$61</f>
        <v>1.1056411764705879E-2</v>
      </c>
      <c r="D66">
        <f t="shared" ref="D66:AG66" si="41">D64*$C$61</f>
        <v>1.1240627859614593E-2</v>
      </c>
      <c r="E66">
        <f t="shared" si="41"/>
        <v>1.6124651131840539E-3</v>
      </c>
      <c r="F66">
        <f t="shared" si="41"/>
        <v>2.1404439241652809E-3</v>
      </c>
      <c r="G66">
        <f t="shared" si="41"/>
        <v>1.3652001736973823E-2</v>
      </c>
      <c r="H66">
        <f t="shared" si="41"/>
        <v>1.2547034138513494E-2</v>
      </c>
      <c r="I66">
        <f t="shared" si="41"/>
        <v>2.2548212930545604E-3</v>
      </c>
      <c r="J66">
        <f t="shared" si="41"/>
        <v>1.2506426464625728E-2</v>
      </c>
      <c r="K66">
        <f t="shared" si="41"/>
        <v>1.8717539402489838E-2</v>
      </c>
      <c r="L66">
        <f t="shared" si="41"/>
        <v>9.1606883369200563E-3</v>
      </c>
      <c r="M66">
        <f t="shared" si="41"/>
        <v>6.5717056755343448E-4</v>
      </c>
      <c r="N66">
        <f t="shared" si="41"/>
        <v>9.4598082603173355E-3</v>
      </c>
      <c r="O66">
        <f t="shared" si="41"/>
        <v>-7.314495344887444E-3</v>
      </c>
      <c r="P66">
        <f t="shared" si="41"/>
        <v>8.1230552659147196E-3</v>
      </c>
      <c r="Q66">
        <f t="shared" si="41"/>
        <v>4.7474151284143378E-3</v>
      </c>
      <c r="R66">
        <f t="shared" si="41"/>
        <v>8.1180694309617371E-3</v>
      </c>
      <c r="S66">
        <f t="shared" si="41"/>
        <v>2.3334518497724395E-2</v>
      </c>
      <c r="T66">
        <f t="shared" si="41"/>
        <v>1.64078112290518E-2</v>
      </c>
      <c r="U66">
        <f t="shared" si="41"/>
        <v>1.0357076491081254E-2</v>
      </c>
      <c r="V66">
        <f t="shared" si="41"/>
        <v>1.0768640473525744E-2</v>
      </c>
      <c r="W66">
        <f t="shared" si="41"/>
        <v>4.1933830338281609E-3</v>
      </c>
      <c r="X66">
        <f t="shared" si="41"/>
        <v>-7.653685615900933E-3</v>
      </c>
      <c r="Y66">
        <f t="shared" si="41"/>
        <v>1.6343655459196256E-2</v>
      </c>
      <c r="Z66">
        <f t="shared" si="41"/>
        <v>1.7576834235691945E-2</v>
      </c>
      <c r="AA66">
        <f t="shared" si="41"/>
        <v>1.0633244869413487E-2</v>
      </c>
      <c r="AB66">
        <f t="shared" si="41"/>
        <v>3.5113200022881895E-2</v>
      </c>
      <c r="AC66">
        <f t="shared" si="41"/>
        <v>3.132717960289861E-2</v>
      </c>
      <c r="AD66">
        <f t="shared" si="41"/>
        <v>4.4105019600706149E-3</v>
      </c>
      <c r="AE66">
        <f t="shared" si="41"/>
        <v>1.3106399371793741E-2</v>
      </c>
      <c r="AF66">
        <f t="shared" si="41"/>
        <v>2.4963315340398976E-2</v>
      </c>
      <c r="AG66">
        <f t="shared" si="41"/>
        <v>7.4922188241051029E-3</v>
      </c>
      <c r="AL66" t="s">
        <v>59</v>
      </c>
      <c r="AM66">
        <v>3.4999999999999996E-3</v>
      </c>
      <c r="AN66">
        <v>1.4642000000000001E-2</v>
      </c>
      <c r="AO66">
        <v>-4.0453075557318918E-2</v>
      </c>
      <c r="AP66">
        <v>0.1117560173525594</v>
      </c>
      <c r="AQ66">
        <v>2.488685548844494E-2</v>
      </c>
      <c r="AR66">
        <v>3.6697239321166641E-2</v>
      </c>
      <c r="AS66">
        <v>-9.4249167012691037E-2</v>
      </c>
      <c r="AT66">
        <v>-6.9189189189189149E-2</v>
      </c>
      <c r="AU66">
        <v>-3.2374100719424481E-2</v>
      </c>
      <c r="AV66">
        <v>0.42592583394345312</v>
      </c>
      <c r="AW66">
        <v>-6.4685312822128083E-2</v>
      </c>
      <c r="AX66">
        <v>7.6383199283663439E-2</v>
      </c>
      <c r="AY66">
        <v>9.8854822444144785E-2</v>
      </c>
      <c r="AZ66">
        <v>8.0568651332467045E-2</v>
      </c>
      <c r="BA66">
        <v>0.114987356052394</v>
      </c>
      <c r="BB66">
        <v>5.0314633985096613E-2</v>
      </c>
      <c r="BC66">
        <v>0.10214170397567331</v>
      </c>
      <c r="BD66">
        <v>9.7804424653026301E-2</v>
      </c>
      <c r="BE66">
        <v>2.366923514700536E-2</v>
      </c>
      <c r="BF66">
        <v>5.6704053739006222E-2</v>
      </c>
      <c r="BG66">
        <v>0.1162583557274393</v>
      </c>
      <c r="BH66">
        <v>3.8843750409209843E-2</v>
      </c>
      <c r="BI66">
        <v>8.5526315789473673E-2</v>
      </c>
      <c r="BJ66">
        <v>4.5719305436063402E-2</v>
      </c>
      <c r="BK66">
        <v>-0.11495712080002619</v>
      </c>
      <c r="BL66">
        <v>-0.15658233905705779</v>
      </c>
      <c r="BM66">
        <v>-0.14600426397612459</v>
      </c>
      <c r="BN66">
        <v>8.4830278339639742E-2</v>
      </c>
      <c r="BO66">
        <v>-5.8130850374905618E-2</v>
      </c>
      <c r="BP66">
        <v>4.1827307092394912E-2</v>
      </c>
      <c r="BQ66">
        <v>-0.1686189748741497</v>
      </c>
      <c r="BR66">
        <v>-9.2066830237177322E-2</v>
      </c>
    </row>
    <row r="67" spans="1:70">
      <c r="A67" s="7" t="s">
        <v>137</v>
      </c>
      <c r="B67">
        <f>AVERAGE(B44:B60)</f>
        <v>4.3235294117647052E-3</v>
      </c>
      <c r="C67" t="s">
        <v>141</v>
      </c>
      <c r="D67">
        <f>AVERAGE(D64:AG64)</f>
        <v>0.98283051292228696</v>
      </c>
      <c r="AL67" t="s">
        <v>60</v>
      </c>
      <c r="AM67">
        <v>3.5999999999999999E-3</v>
      </c>
      <c r="AN67">
        <v>2.4819999999999998E-3</v>
      </c>
      <c r="AO67">
        <v>0.18549754018760359</v>
      </c>
      <c r="AP67">
        <v>-7.7023397442612773E-2</v>
      </c>
      <c r="AQ67">
        <v>-1.876368698574005E-2</v>
      </c>
      <c r="AR67">
        <v>7.9645985450368384E-2</v>
      </c>
      <c r="AS67">
        <v>8.9947061825342622E-2</v>
      </c>
      <c r="AT67">
        <v>0.1591173054587689</v>
      </c>
      <c r="AU67">
        <v>-3.7174721189591087E-2</v>
      </c>
      <c r="AV67">
        <v>-8.2792169590545472E-2</v>
      </c>
      <c r="AW67">
        <v>5.9813121620467591E-2</v>
      </c>
      <c r="AX67">
        <v>3.5673131320001161E-2</v>
      </c>
      <c r="AY67">
        <v>7.5270550209894038E-2</v>
      </c>
      <c r="AZ67">
        <v>6.2703132378391091E-2</v>
      </c>
      <c r="BA67">
        <v>3.758083375432153E-2</v>
      </c>
      <c r="BB67">
        <v>-6.4371344249332219E-2</v>
      </c>
      <c r="BC67">
        <v>0.10463383497996311</v>
      </c>
      <c r="BD67">
        <v>-0.1818181818181818</v>
      </c>
      <c r="BE67">
        <v>-0.14185367181335221</v>
      </c>
      <c r="BF67">
        <v>7.1660132566608858E-3</v>
      </c>
      <c r="BG67">
        <v>2.195202760236326E-3</v>
      </c>
      <c r="BH67">
        <v>-0.10434780950131629</v>
      </c>
      <c r="BI67">
        <v>-0.1454545454545455</v>
      </c>
      <c r="BJ67">
        <v>-0.34804970600113139</v>
      </c>
      <c r="BK67">
        <v>-0.12132452871117889</v>
      </c>
      <c r="BL67">
        <v>4.0869588437287607E-2</v>
      </c>
      <c r="BM67">
        <v>3.5402983648446851E-2</v>
      </c>
      <c r="BN67">
        <v>4.6918144825316643E-2</v>
      </c>
      <c r="BO67">
        <v>-4.6972639921744053E-3</v>
      </c>
      <c r="BP67">
        <v>0.1081341597313696</v>
      </c>
      <c r="BQ67">
        <v>0.1019651490550209</v>
      </c>
      <c r="BR67">
        <v>3.2042208210011802E-2</v>
      </c>
    </row>
    <row r="68" spans="1:70">
      <c r="A68" s="7" t="s">
        <v>139</v>
      </c>
      <c r="B68" s="11">
        <f>AVERAGE(D61:AG61)+B67</f>
        <v>3.6237826155968728E-3</v>
      </c>
      <c r="C68" t="s">
        <v>142</v>
      </c>
      <c r="D68">
        <f>AVERAGE(D65:AG65)</f>
        <v>-1.156632564195372E-2</v>
      </c>
      <c r="AL68" t="s">
        <v>61</v>
      </c>
      <c r="AM68">
        <v>4.0000000000000001E-3</v>
      </c>
      <c r="AN68">
        <v>6.4727000000000007E-2</v>
      </c>
      <c r="AO68">
        <v>-2.844947415308718E-3</v>
      </c>
      <c r="AP68">
        <v>7.075972294350219E-2</v>
      </c>
      <c r="AQ68">
        <v>-5.1743651438503457E-2</v>
      </c>
      <c r="AR68">
        <v>3.1147526882750801E-2</v>
      </c>
      <c r="AS68">
        <v>-7.6051793219455766E-2</v>
      </c>
      <c r="AT68">
        <v>5.4108216432865668E-2</v>
      </c>
      <c r="AU68">
        <v>-0.15444015444015449</v>
      </c>
      <c r="AV68">
        <v>0.38053098390746348</v>
      </c>
      <c r="AW68">
        <v>8.9947111437263638E-2</v>
      </c>
      <c r="AX68">
        <v>4.6296329116686907E-2</v>
      </c>
      <c r="AY68">
        <v>-0.12281424240527369</v>
      </c>
      <c r="AZ68">
        <v>1.52857521491685E-2</v>
      </c>
      <c r="BA68">
        <v>0.1020890148041305</v>
      </c>
      <c r="BB68">
        <v>7.0079894575516777E-2</v>
      </c>
      <c r="BC68">
        <v>1.7726597950877609E-2</v>
      </c>
      <c r="BD68">
        <v>-2.2222222222222251E-2</v>
      </c>
      <c r="BE68">
        <v>1.500675467723522E-2</v>
      </c>
      <c r="BF68">
        <v>1.3281194944659401E-2</v>
      </c>
      <c r="BG68">
        <v>9.1322581166413563E-2</v>
      </c>
      <c r="BH68">
        <v>-0.14271846988421569</v>
      </c>
      <c r="BI68">
        <v>-1.418439716312059E-2</v>
      </c>
      <c r="BJ68">
        <v>4.9178747616676073E-2</v>
      </c>
      <c r="BK68">
        <v>-3.5737689375454629E-3</v>
      </c>
      <c r="BL68">
        <v>0.14202170186643689</v>
      </c>
      <c r="BM68">
        <v>9.8969042027934995E-2</v>
      </c>
      <c r="BN68">
        <v>2.3725790981911521E-2</v>
      </c>
      <c r="BO68">
        <v>0.19109612121916239</v>
      </c>
      <c r="BP68">
        <v>6.8467350810240246E-2</v>
      </c>
      <c r="BQ68">
        <v>0.46096901655831513</v>
      </c>
      <c r="BR68">
        <v>5.1122194513715691E-2</v>
      </c>
    </row>
    <row r="69" spans="1:70" ht="15">
      <c r="A69" t="s">
        <v>87</v>
      </c>
      <c r="B69" s="3" t="s">
        <v>80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R69" s="1" t="s">
        <v>16</v>
      </c>
      <c r="S69" s="1" t="s">
        <v>17</v>
      </c>
      <c r="T69" s="1" t="s">
        <v>18</v>
      </c>
      <c r="U69" s="1" t="s">
        <v>19</v>
      </c>
      <c r="V69" s="1" t="s">
        <v>20</v>
      </c>
      <c r="W69" s="1" t="s">
        <v>21</v>
      </c>
      <c r="X69" s="1" t="s">
        <v>22</v>
      </c>
      <c r="Y69" s="1" t="s">
        <v>23</v>
      </c>
      <c r="Z69" s="1" t="s">
        <v>24</v>
      </c>
      <c r="AA69" s="1" t="s">
        <v>25</v>
      </c>
      <c r="AB69" s="1" t="s">
        <v>26</v>
      </c>
      <c r="AC69" s="1" t="s">
        <v>27</v>
      </c>
      <c r="AD69" s="1" t="s">
        <v>28</v>
      </c>
      <c r="AE69" s="1" t="s">
        <v>29</v>
      </c>
      <c r="AF69" s="7" t="s">
        <v>92</v>
      </c>
    </row>
    <row r="70" spans="1:70">
      <c r="A70" t="s">
        <v>89</v>
      </c>
      <c r="B70">
        <f>AVERAGE(C2:C33)</f>
        <v>1.1038787500000001E-2</v>
      </c>
      <c r="C70">
        <f t="shared" ref="C70:AF70" si="42">AVERAGE(D2:D33)</f>
        <v>3.4789610878351675E-2</v>
      </c>
      <c r="D70">
        <f t="shared" si="42"/>
        <v>5.7763055957793484E-3</v>
      </c>
      <c r="E70">
        <f t="shared" si="42"/>
        <v>-7.6640870205767989E-3</v>
      </c>
      <c r="F70">
        <f t="shared" si="42"/>
        <v>1.7232555454973538E-2</v>
      </c>
      <c r="G70">
        <f t="shared" si="42"/>
        <v>3.5465123042465414E-2</v>
      </c>
      <c r="H70">
        <f t="shared" si="42"/>
        <v>2.098228199066084E-2</v>
      </c>
      <c r="I70">
        <f t="shared" si="42"/>
        <v>1.8976727077918585E-3</v>
      </c>
      <c r="J70">
        <f t="shared" si="42"/>
        <v>1.5756058900559998E-2</v>
      </c>
      <c r="K70">
        <f t="shared" si="42"/>
        <v>2.5576401821372018E-2</v>
      </c>
      <c r="L70">
        <f t="shared" si="42"/>
        <v>8.979997831443369E-3</v>
      </c>
      <c r="M70">
        <f t="shared" si="42"/>
        <v>1.5641861144895786E-2</v>
      </c>
      <c r="N70">
        <f t="shared" si="42"/>
        <v>1.1473128128988723E-2</v>
      </c>
      <c r="O70">
        <f t="shared" si="42"/>
        <v>9.0441308580326094E-3</v>
      </c>
      <c r="P70">
        <f t="shared" si="42"/>
        <v>5.9993116777088285E-3</v>
      </c>
      <c r="Q70">
        <f t="shared" si="42"/>
        <v>2.5266904197780229E-2</v>
      </c>
      <c r="R70">
        <f t="shared" si="42"/>
        <v>0.20337451172171664</v>
      </c>
      <c r="S70">
        <f>AVERAGE(T2:T33)</f>
        <v>-3.5808518444758958E-3</v>
      </c>
      <c r="T70">
        <f t="shared" si="42"/>
        <v>5.3800445608879737E-3</v>
      </c>
      <c r="U70">
        <f t="shared" si="42"/>
        <v>-2.661597342033523E-3</v>
      </c>
      <c r="V70">
        <f t="shared" si="42"/>
        <v>2.4993683551994914E-2</v>
      </c>
      <c r="W70">
        <f t="shared" si="42"/>
        <v>-2.8965521445835363E-3</v>
      </c>
      <c r="X70">
        <f t="shared" si="42"/>
        <v>-8.7798851192685606E-5</v>
      </c>
      <c r="Y70">
        <f t="shared" si="42"/>
        <v>6.5209691972153067E-2</v>
      </c>
      <c r="Z70">
        <f t="shared" si="42"/>
        <v>-1.7026302783648428E-2</v>
      </c>
      <c r="AA70">
        <f t="shared" si="42"/>
        <v>-1.8994800087833698E-2</v>
      </c>
      <c r="AB70">
        <f>AVERAGE(AC2:AC33)</f>
        <v>1.2818600626443464E-3</v>
      </c>
      <c r="AC70">
        <f t="shared" si="42"/>
        <v>2.133186358860472E-2</v>
      </c>
      <c r="AD70">
        <f t="shared" si="42"/>
        <v>2.4078148779548129E-3</v>
      </c>
      <c r="AE70">
        <f t="shared" si="42"/>
        <v>-3.2380685812031899E-4</v>
      </c>
      <c r="AF70">
        <f t="shared" si="42"/>
        <v>6.7714063250042776E-3</v>
      </c>
      <c r="AM70" t="s">
        <v>79</v>
      </c>
      <c r="AN70" t="s">
        <v>93</v>
      </c>
      <c r="AO70" t="s">
        <v>1</v>
      </c>
      <c r="AP70" t="s">
        <v>2</v>
      </c>
      <c r="AQ70" t="s">
        <v>3</v>
      </c>
      <c r="AR70" t="s">
        <v>4</v>
      </c>
      <c r="AS70" t="s">
        <v>5</v>
      </c>
      <c r="AT70" t="s">
        <v>6</v>
      </c>
      <c r="AU70" t="s">
        <v>7</v>
      </c>
      <c r="AV70" t="s">
        <v>8</v>
      </c>
      <c r="AW70" t="s">
        <v>9</v>
      </c>
      <c r="AX70" t="s">
        <v>10</v>
      </c>
      <c r="AY70" t="s">
        <v>11</v>
      </c>
      <c r="AZ70" t="s">
        <v>12</v>
      </c>
      <c r="BA70" t="s">
        <v>13</v>
      </c>
      <c r="BB70" t="s">
        <v>14</v>
      </c>
      <c r="BC70" t="s">
        <v>15</v>
      </c>
      <c r="BD70" t="s">
        <v>16</v>
      </c>
      <c r="BE70" t="s">
        <v>17</v>
      </c>
      <c r="BF70" t="s">
        <v>18</v>
      </c>
      <c r="BG70" t="s">
        <v>19</v>
      </c>
      <c r="BH70" t="s">
        <v>20</v>
      </c>
      <c r="BI70" t="s">
        <v>21</v>
      </c>
      <c r="BJ70" t="s">
        <v>22</v>
      </c>
      <c r="BK70" t="s">
        <v>23</v>
      </c>
      <c r="BL70" t="s">
        <v>24</v>
      </c>
      <c r="BM70" t="s">
        <v>25</v>
      </c>
      <c r="BN70" t="s">
        <v>26</v>
      </c>
      <c r="BO70" t="s">
        <v>27</v>
      </c>
      <c r="BP70" t="s">
        <v>28</v>
      </c>
      <c r="BQ70" t="s">
        <v>29</v>
      </c>
      <c r="BR70" t="s">
        <v>88</v>
      </c>
    </row>
    <row r="71" spans="1:70" ht="15">
      <c r="A71" t="s">
        <v>90</v>
      </c>
      <c r="B71" s="3" t="s">
        <v>80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  <c r="V71" s="1" t="s">
        <v>20</v>
      </c>
      <c r="W71" s="1" t="s">
        <v>21</v>
      </c>
      <c r="X71" s="1" t="s">
        <v>22</v>
      </c>
      <c r="Y71" s="1" t="s">
        <v>23</v>
      </c>
      <c r="Z71" s="1" t="s">
        <v>24</v>
      </c>
      <c r="AA71" s="1" t="s">
        <v>25</v>
      </c>
      <c r="AB71" s="1" t="s">
        <v>26</v>
      </c>
      <c r="AC71" s="1" t="s">
        <v>27</v>
      </c>
      <c r="AD71" s="1" t="s">
        <v>28</v>
      </c>
      <c r="AE71" s="1" t="s">
        <v>29</v>
      </c>
      <c r="AF71" s="7" t="s">
        <v>92</v>
      </c>
      <c r="AL71" t="s">
        <v>62</v>
      </c>
      <c r="AM71">
        <v>4.5000000000000005E-3</v>
      </c>
      <c r="AN71">
        <v>-1.772E-2</v>
      </c>
      <c r="AO71">
        <v>-5.8158340902513261E-2</v>
      </c>
      <c r="AP71">
        <v>-1.5523898690435019E-2</v>
      </c>
      <c r="AQ71">
        <v>6.4837809022362469E-2</v>
      </c>
      <c r="AR71">
        <v>0.1057692032101822</v>
      </c>
      <c r="AS71">
        <v>-5.3763441595309103E-2</v>
      </c>
      <c r="AT71">
        <v>-0.13750000000000001</v>
      </c>
      <c r="AU71">
        <v>-9.6825396825396814E-2</v>
      </c>
      <c r="AV71">
        <v>-1.9784196878860679E-2</v>
      </c>
      <c r="AW71">
        <v>-6.1990256080852402E-2</v>
      </c>
      <c r="AX71">
        <v>-0.1398099584214075</v>
      </c>
      <c r="AY71">
        <v>-3.130799267715223E-2</v>
      </c>
      <c r="AZ71">
        <v>5.2271317972621523E-2</v>
      </c>
      <c r="BA71">
        <v>-2.837223419210844E-2</v>
      </c>
      <c r="BB71">
        <v>-0.16008509996505749</v>
      </c>
      <c r="BC71">
        <v>6.1111908254316998E-2</v>
      </c>
      <c r="BD71">
        <v>-0.74748490949534929</v>
      </c>
      <c r="BE71">
        <v>-5.8611773550254598E-2</v>
      </c>
      <c r="BF71">
        <v>-0.1186692797327125</v>
      </c>
      <c r="BG71">
        <v>0.11524182479872951</v>
      </c>
      <c r="BH71">
        <v>3.1250032984341918E-2</v>
      </c>
      <c r="BI71">
        <v>4.3165467625899227E-2</v>
      </c>
      <c r="BJ71">
        <v>-5.8640044324811742E-2</v>
      </c>
      <c r="BK71">
        <v>-9.2921604583224737E-2</v>
      </c>
      <c r="BL71">
        <v>-5.1741980401614367E-2</v>
      </c>
      <c r="BM71">
        <v>-0.15653890329609349</v>
      </c>
      <c r="BN71">
        <v>-3.3777787950303839E-2</v>
      </c>
      <c r="BO71">
        <v>-6.2402880325602039E-2</v>
      </c>
      <c r="BP71">
        <v>-7.022365190087354E-2</v>
      </c>
      <c r="BQ71">
        <v>-0.19131763587632891</v>
      </c>
      <c r="BR71">
        <v>8.3704750516362392E-3</v>
      </c>
    </row>
    <row r="72" spans="1:70">
      <c r="A72" t="s">
        <v>91</v>
      </c>
      <c r="B72">
        <f>AVERAGE(C44:C60)</f>
        <v>1.5379941176470588E-2</v>
      </c>
      <c r="C72">
        <f t="shared" ref="C72:AF72" si="43">AVERAGE(D44:D60)</f>
        <v>8.0244807458536745E-3</v>
      </c>
      <c r="D72">
        <f t="shared" si="43"/>
        <v>-1.3172772480452333E-2</v>
      </c>
      <c r="E72">
        <f t="shared" si="43"/>
        <v>3.1235386778801406E-2</v>
      </c>
      <c r="F72">
        <f t="shared" si="43"/>
        <v>3.8552252038699254E-2</v>
      </c>
      <c r="G72">
        <f t="shared" si="43"/>
        <v>-2.6234254196156916E-3</v>
      </c>
      <c r="H72">
        <f t="shared" si="43"/>
        <v>-3.0163506448543022E-2</v>
      </c>
      <c r="I72">
        <f t="shared" si="43"/>
        <v>-3.6191071679006578E-2</v>
      </c>
      <c r="J72">
        <f t="shared" si="43"/>
        <v>9.1577046536524039E-3</v>
      </c>
      <c r="K72">
        <f t="shared" si="43"/>
        <v>7.9992835256729539E-2</v>
      </c>
      <c r="L72">
        <f t="shared" si="43"/>
        <v>1.6158739194654097E-2</v>
      </c>
      <c r="M72">
        <f t="shared" si="43"/>
        <v>-2.3286258791304779E-2</v>
      </c>
      <c r="N72">
        <f t="shared" si="43"/>
        <v>1.3569154477309709E-2</v>
      </c>
      <c r="O72">
        <f t="shared" si="43"/>
        <v>2.5134576035961299E-2</v>
      </c>
      <c r="P72">
        <f t="shared" si="43"/>
        <v>9.1739967275320899E-5</v>
      </c>
      <c r="Q72">
        <f t="shared" si="43"/>
        <v>4.1461816259884876E-2</v>
      </c>
      <c r="R72">
        <f t="shared" si="43"/>
        <v>-8.3159114952344793E-2</v>
      </c>
      <c r="S72">
        <f t="shared" si="43"/>
        <v>1.7432587638436064E-2</v>
      </c>
      <c r="T72">
        <f t="shared" si="43"/>
        <v>6.7584782122250284E-3</v>
      </c>
      <c r="U72">
        <f t="shared" si="43"/>
        <v>1.6100761312209161E-3</v>
      </c>
      <c r="V72">
        <f t="shared" si="43"/>
        <v>7.1671923095952958E-3</v>
      </c>
      <c r="W72">
        <f t="shared" si="43"/>
        <v>2.1068013513291756E-2</v>
      </c>
      <c r="X72">
        <f t="shared" si="43"/>
        <v>-1.680505011501986E-2</v>
      </c>
      <c r="Y72">
        <f t="shared" si="43"/>
        <v>-6.938845909823213E-2</v>
      </c>
      <c r="Z72">
        <f t="shared" si="43"/>
        <v>6.0479916897410819E-3</v>
      </c>
      <c r="AA72">
        <f t="shared" si="43"/>
        <v>4.5404029924434363E-3</v>
      </c>
      <c r="AB72">
        <f t="shared" si="43"/>
        <v>4.0158349619623251E-2</v>
      </c>
      <c r="AC72">
        <f t="shared" si="43"/>
        <v>1.3534939822588753E-2</v>
      </c>
      <c r="AD72">
        <f t="shared" si="43"/>
        <v>1.4111516853005091E-2</v>
      </c>
      <c r="AE72">
        <f t="shared" si="43"/>
        <v>-2.4541204058989487E-2</v>
      </c>
      <c r="AF72">
        <f t="shared" si="43"/>
        <v>1.2236107320422596E-2</v>
      </c>
      <c r="AL72" t="s">
        <v>63</v>
      </c>
      <c r="AM72">
        <v>4.3E-3</v>
      </c>
      <c r="AN72">
        <v>-4.8719999999999999E-2</v>
      </c>
      <c r="AO72">
        <v>-9.0909046296226648E-2</v>
      </c>
      <c r="AP72">
        <v>1.548888306797758E-2</v>
      </c>
      <c r="AQ72">
        <v>-6.3231768624710472E-2</v>
      </c>
      <c r="AR72">
        <v>-8.8198770643421076E-2</v>
      </c>
      <c r="AS72">
        <v>-8.9015167250996896E-2</v>
      </c>
      <c r="AT72">
        <v>-3.5196687370600437E-2</v>
      </c>
      <c r="AU72">
        <v>-0.1054481546572935</v>
      </c>
      <c r="AV72">
        <v>-0.11743117227225949</v>
      </c>
      <c r="AW72">
        <v>0.13391312722956039</v>
      </c>
      <c r="AX72">
        <v>-1.625348522131809E-2</v>
      </c>
      <c r="AY72">
        <v>-0.10792931484372741</v>
      </c>
      <c r="AZ72">
        <v>-9.7649387842825508E-2</v>
      </c>
      <c r="BA72">
        <v>7.037959105568703E-3</v>
      </c>
      <c r="BB72">
        <v>-7.1446077495190607E-2</v>
      </c>
      <c r="BC72">
        <v>-5.996680740393534E-2</v>
      </c>
      <c r="BD72">
        <v>-0.36334664145926909</v>
      </c>
      <c r="BE72">
        <v>-3.1429182716829263E-2</v>
      </c>
      <c r="BF72">
        <v>3.5005849265237199E-3</v>
      </c>
      <c r="BG72">
        <v>-8.1388952241937651E-2</v>
      </c>
      <c r="BH72">
        <v>7.0707002594427637E-2</v>
      </c>
      <c r="BI72">
        <v>1.379310344827589E-2</v>
      </c>
      <c r="BJ72">
        <v>-0.14192032720062189</v>
      </c>
      <c r="BK72">
        <v>-7.7131653265037348E-2</v>
      </c>
      <c r="BL72">
        <v>-1.6733324419883951E-2</v>
      </c>
      <c r="BM72">
        <v>-0.13066503705800009</v>
      </c>
      <c r="BN72">
        <v>-0.1651334034215238</v>
      </c>
      <c r="BO72">
        <v>-3.3810004896200903E-2</v>
      </c>
      <c r="BP72">
        <v>-1.2728534440493379E-2</v>
      </c>
      <c r="BQ72">
        <v>-0.15322364046225859</v>
      </c>
      <c r="BR72">
        <v>9.3790426908149094E-3</v>
      </c>
    </row>
    <row r="73" spans="1:70" ht="15">
      <c r="B73" s="3" t="s">
        <v>80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  <c r="Q73" s="1" t="s">
        <v>15</v>
      </c>
      <c r="R73" s="1" t="s">
        <v>16</v>
      </c>
      <c r="S73" s="1" t="s">
        <v>17</v>
      </c>
      <c r="T73" s="1" t="s">
        <v>18</v>
      </c>
      <c r="U73" s="1" t="s">
        <v>19</v>
      </c>
      <c r="V73" s="1" t="s">
        <v>20</v>
      </c>
      <c r="W73" s="1" t="s">
        <v>21</v>
      </c>
      <c r="X73" s="1" t="s">
        <v>22</v>
      </c>
      <c r="Y73" s="1" t="s">
        <v>23</v>
      </c>
      <c r="Z73" s="1" t="s">
        <v>24</v>
      </c>
      <c r="AA73" s="1" t="s">
        <v>25</v>
      </c>
      <c r="AB73" s="1" t="s">
        <v>26</v>
      </c>
      <c r="AC73" s="1" t="s">
        <v>27</v>
      </c>
      <c r="AD73" s="1" t="s">
        <v>28</v>
      </c>
      <c r="AE73" s="1" t="s">
        <v>29</v>
      </c>
      <c r="AF73" s="7" t="s">
        <v>92</v>
      </c>
      <c r="AL73" t="s">
        <v>64</v>
      </c>
      <c r="AM73">
        <v>4.6999999999999993E-3</v>
      </c>
      <c r="AN73">
        <v>-2.198E-2</v>
      </c>
      <c r="AO73">
        <v>-4.150948285122702E-2</v>
      </c>
      <c r="AP73">
        <v>-4.1436468203827292E-2</v>
      </c>
      <c r="AQ73">
        <v>3.5000047198788582E-2</v>
      </c>
      <c r="AR73">
        <v>-7.9019043759850471E-2</v>
      </c>
      <c r="AS73">
        <v>-8.3160085798175021E-2</v>
      </c>
      <c r="AT73">
        <v>5.6866952789699672E-2</v>
      </c>
      <c r="AU73">
        <v>-8.4479371316306451E-2</v>
      </c>
      <c r="AV73">
        <v>-8.1081054287960641E-2</v>
      </c>
      <c r="AW73">
        <v>-4.4478599379391248E-2</v>
      </c>
      <c r="AX73">
        <v>-4.1516586949570389E-2</v>
      </c>
      <c r="AY73">
        <v>-0.27246873952954481</v>
      </c>
      <c r="AZ73">
        <v>2.0052668418654381E-2</v>
      </c>
      <c r="BA73">
        <v>-1.444581806028133E-3</v>
      </c>
      <c r="BB73">
        <v>-2.4390154195903291E-2</v>
      </c>
      <c r="BC73">
        <v>-1.6863156627841099E-2</v>
      </c>
      <c r="BD73">
        <v>0.33667091503322588</v>
      </c>
      <c r="BE73">
        <v>6.6624419297200976E-3</v>
      </c>
      <c r="BF73">
        <v>2.81562402985398E-2</v>
      </c>
      <c r="BG73">
        <v>-0.30658015086368501</v>
      </c>
      <c r="BH73">
        <v>-7.3113141767743417E-2</v>
      </c>
      <c r="BI73">
        <v>0.19727891156462579</v>
      </c>
      <c r="BJ73">
        <v>-0.15658902919193129</v>
      </c>
      <c r="BK73">
        <v>-0.17074762277288391</v>
      </c>
      <c r="BL73">
        <v>0.10543834264603499</v>
      </c>
      <c r="BM73">
        <v>-0.15611272439110749</v>
      </c>
      <c r="BN73">
        <v>-9.0909071802167118E-2</v>
      </c>
      <c r="BO73">
        <v>-7.3668687451023951E-3</v>
      </c>
      <c r="BP73">
        <v>-4.7296811870618398E-2</v>
      </c>
      <c r="BQ73">
        <v>-0.19178077946698749</v>
      </c>
      <c r="BR73">
        <v>-4.2283345024088384E-2</v>
      </c>
    </row>
    <row r="74" spans="1:70">
      <c r="B74">
        <f>_xlfn.STDEV.S(C2:C33)</f>
        <v>5.2918042525056712E-2</v>
      </c>
      <c r="C74">
        <f t="shared" ref="C74:AF74" si="44">_xlfn.STDEV.S(D2:D33)</f>
        <v>0.18291523255058079</v>
      </c>
      <c r="D74">
        <f t="shared" si="44"/>
        <v>8.6325660862833956E-2</v>
      </c>
      <c r="E74">
        <f t="shared" si="44"/>
        <v>8.0678206003039127E-2</v>
      </c>
      <c r="F74">
        <f t="shared" si="44"/>
        <v>6.8629758808090038E-2</v>
      </c>
      <c r="G74">
        <f t="shared" si="44"/>
        <v>0.186942097582044</v>
      </c>
      <c r="H74">
        <f t="shared" si="44"/>
        <v>0.15846547158188681</v>
      </c>
      <c r="I74">
        <f t="shared" si="44"/>
        <v>0.16045951831092131</v>
      </c>
      <c r="J74">
        <f t="shared" si="44"/>
        <v>0.14903597593108572</v>
      </c>
      <c r="K74">
        <f t="shared" si="44"/>
        <v>8.6401090334795469E-2</v>
      </c>
      <c r="L74">
        <f t="shared" si="44"/>
        <v>0.106289041005717</v>
      </c>
      <c r="M74">
        <f t="shared" si="44"/>
        <v>0.14882186078524171</v>
      </c>
      <c r="N74">
        <f t="shared" si="44"/>
        <v>7.4399384260556062E-2</v>
      </c>
      <c r="O74">
        <f t="shared" si="44"/>
        <v>6.2555403372428334E-2</v>
      </c>
      <c r="P74">
        <f t="shared" si="44"/>
        <v>6.3236276001308239E-2</v>
      </c>
      <c r="Q74">
        <f t="shared" si="44"/>
        <v>0.10158275157049755</v>
      </c>
      <c r="R74">
        <f t="shared" si="44"/>
        <v>1.0291954345282492</v>
      </c>
      <c r="S74">
        <f t="shared" si="44"/>
        <v>0.11220194942226754</v>
      </c>
      <c r="T74">
        <f t="shared" si="44"/>
        <v>7.083028781329008E-2</v>
      </c>
      <c r="U74">
        <f t="shared" si="44"/>
        <v>6.7624442986092659E-2</v>
      </c>
      <c r="V74">
        <f t="shared" si="44"/>
        <v>0.18823147296328632</v>
      </c>
      <c r="W74">
        <f t="shared" si="44"/>
        <v>0.13280147951575788</v>
      </c>
      <c r="X74">
        <f t="shared" si="44"/>
        <v>0.17773424221660919</v>
      </c>
      <c r="Y74">
        <f t="shared" si="44"/>
        <v>0.21114839373990635</v>
      </c>
      <c r="Z74">
        <f t="shared" si="44"/>
        <v>0.11716227074150169</v>
      </c>
      <c r="AA74">
        <f t="shared" si="44"/>
        <v>0.18682341116485326</v>
      </c>
      <c r="AB74">
        <f t="shared" si="44"/>
        <v>0.17412209458915739</v>
      </c>
      <c r="AC74">
        <f t="shared" si="44"/>
        <v>9.9192705876273046E-2</v>
      </c>
      <c r="AD74">
        <f t="shared" si="44"/>
        <v>9.0669211757485962E-2</v>
      </c>
      <c r="AE74">
        <f t="shared" si="44"/>
        <v>0.22477911257240651</v>
      </c>
      <c r="AF74">
        <f t="shared" si="44"/>
        <v>8.2695401421395767E-2</v>
      </c>
      <c r="AL74" t="s">
        <v>65</v>
      </c>
      <c r="AM74">
        <v>4.4000000000000003E-3</v>
      </c>
      <c r="AN74">
        <v>8.9178999999999994E-2</v>
      </c>
      <c r="AO74">
        <v>7.6771628413938142E-2</v>
      </c>
      <c r="AP74">
        <v>-3.1700276667213638E-2</v>
      </c>
      <c r="AQ74">
        <v>8.5748696710588934E-2</v>
      </c>
      <c r="AR74">
        <v>0.16420119519285209</v>
      </c>
      <c r="AS74">
        <v>0.13832205215149809</v>
      </c>
      <c r="AT74">
        <v>-0.23248730964466999</v>
      </c>
      <c r="AU74">
        <v>0.13090128755364819</v>
      </c>
      <c r="AV74">
        <v>7.9185497418822193E-2</v>
      </c>
      <c r="AW74">
        <v>6.9020940758972138E-2</v>
      </c>
      <c r="AX74">
        <v>1.3038710047995171E-2</v>
      </c>
      <c r="AY74">
        <v>-3.6428565159543853E-2</v>
      </c>
      <c r="AZ74">
        <v>-5.1562988937751242E-2</v>
      </c>
      <c r="BA74">
        <v>0.1110754017924318</v>
      </c>
      <c r="BB74">
        <v>2.64000330165346E-2</v>
      </c>
      <c r="BC74">
        <v>-5.6616006129663443E-2</v>
      </c>
      <c r="BD74">
        <v>-0.37734083283268399</v>
      </c>
      <c r="BE74">
        <v>0.1360461673146742</v>
      </c>
      <c r="BF74">
        <v>0.11641871756342501</v>
      </c>
      <c r="BG74">
        <v>2.7907030867825089E-2</v>
      </c>
      <c r="BH74">
        <v>0.1234096404217158</v>
      </c>
      <c r="BI74">
        <v>-2.8409090909090939E-2</v>
      </c>
      <c r="BJ74">
        <v>0.32077196258655771</v>
      </c>
      <c r="BK74">
        <v>0.1118110313086778</v>
      </c>
      <c r="BL74">
        <v>0.14022759878652291</v>
      </c>
      <c r="BM74">
        <v>0.74920257649918498</v>
      </c>
      <c r="BN74">
        <v>0.37090914177172118</v>
      </c>
      <c r="BO74">
        <v>4.9668955513364477E-2</v>
      </c>
      <c r="BP74">
        <v>0.18280371550087621</v>
      </c>
      <c r="BQ74">
        <v>0.1631848345564948</v>
      </c>
      <c r="BR74">
        <v>8.8706267085093243E-2</v>
      </c>
    </row>
    <row r="75" spans="1:70" ht="15">
      <c r="B75" s="3" t="s">
        <v>80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7</v>
      </c>
      <c r="J75" s="1" t="s">
        <v>8</v>
      </c>
      <c r="K75" s="1" t="s">
        <v>9</v>
      </c>
      <c r="L75" s="1" t="s">
        <v>10</v>
      </c>
      <c r="M75" s="1" t="s">
        <v>11</v>
      </c>
      <c r="N75" s="1" t="s">
        <v>12</v>
      </c>
      <c r="O75" s="1" t="s">
        <v>13</v>
      </c>
      <c r="P75" s="1" t="s">
        <v>14</v>
      </c>
      <c r="Q75" s="1" t="s">
        <v>15</v>
      </c>
      <c r="R75" s="1" t="s">
        <v>16</v>
      </c>
      <c r="S75" s="1" t="s">
        <v>17</v>
      </c>
      <c r="T75" s="1" t="s">
        <v>18</v>
      </c>
      <c r="U75" s="1" t="s">
        <v>19</v>
      </c>
      <c r="V75" s="1" t="s">
        <v>20</v>
      </c>
      <c r="W75" s="1" t="s">
        <v>21</v>
      </c>
      <c r="X75" s="1" t="s">
        <v>22</v>
      </c>
      <c r="Y75" s="1" t="s">
        <v>23</v>
      </c>
      <c r="Z75" s="1" t="s">
        <v>24</v>
      </c>
      <c r="AA75" s="1" t="s">
        <v>25</v>
      </c>
      <c r="AB75" s="1" t="s">
        <v>26</v>
      </c>
      <c r="AC75" s="1" t="s">
        <v>27</v>
      </c>
      <c r="AD75" s="1" t="s">
        <v>28</v>
      </c>
      <c r="AE75" s="1" t="s">
        <v>29</v>
      </c>
      <c r="AF75" s="7" t="s">
        <v>92</v>
      </c>
      <c r="AL75" t="s">
        <v>66</v>
      </c>
      <c r="AM75">
        <v>4.3E-3</v>
      </c>
      <c r="AN75">
        <v>4.4228999999999997E-2</v>
      </c>
      <c r="AO75">
        <v>9.1408030443655974E-3</v>
      </c>
      <c r="AP75">
        <v>-7.886899370737499E-2</v>
      </c>
      <c r="AQ75">
        <v>7.9766290336375834E-2</v>
      </c>
      <c r="AR75">
        <v>0.24396438040829249</v>
      </c>
      <c r="AS75">
        <v>2.191231986859199E-2</v>
      </c>
      <c r="AT75">
        <v>2.513227513227512E-2</v>
      </c>
      <c r="AU75">
        <v>-1.8975332068311149E-2</v>
      </c>
      <c r="AV75">
        <v>7.9664594540964195E-2</v>
      </c>
      <c r="AW75">
        <v>8.7087035641869814E-2</v>
      </c>
      <c r="AX75">
        <v>3.9301311483191707E-2</v>
      </c>
      <c r="AY75">
        <v>-4.3658075083753078E-2</v>
      </c>
      <c r="AZ75">
        <v>-3.9585421500011209E-2</v>
      </c>
      <c r="BA75">
        <v>6.4670142328034919E-2</v>
      </c>
      <c r="BB75">
        <v>-1.3445029700156709E-2</v>
      </c>
      <c r="BC75">
        <v>9.2959695702019562E-3</v>
      </c>
      <c r="BD75">
        <v>-7.9699278527463724E-2</v>
      </c>
      <c r="BE75">
        <v>-2.271804986496739E-2</v>
      </c>
      <c r="BF75">
        <v>-8.6948556541103228E-3</v>
      </c>
      <c r="BG75">
        <v>0.10019390542880351</v>
      </c>
      <c r="BH75">
        <v>0.23442805353450291</v>
      </c>
      <c r="BI75">
        <v>-5.8479532163743242E-3</v>
      </c>
      <c r="BJ75">
        <v>3.2509589257171401E-2</v>
      </c>
      <c r="BK75">
        <v>9.3130350192318634E-2</v>
      </c>
      <c r="BL75">
        <v>8.7173503002828445E-2</v>
      </c>
      <c r="BM75">
        <v>-0.1203454285354886</v>
      </c>
      <c r="BN75">
        <v>-3.1830291511497848E-2</v>
      </c>
      <c r="BO75">
        <v>5.551680024707295E-2</v>
      </c>
      <c r="BP75">
        <v>1.738305975378562E-2</v>
      </c>
      <c r="BQ75">
        <v>0.38563195772627767</v>
      </c>
      <c r="BR75">
        <v>4.1456332142324671E-2</v>
      </c>
    </row>
    <row r="76" spans="1:70">
      <c r="B76">
        <f>_xlfn.STDEV.S(C44:C60)</f>
        <v>3.8121713118101391E-2</v>
      </c>
      <c r="C76">
        <f t="shared" ref="C76:AF76" si="45">_xlfn.STDEV.S(D44:D60)</f>
        <v>0.15950154075211889</v>
      </c>
      <c r="D76">
        <f t="shared" si="45"/>
        <v>7.0975177498729974E-2</v>
      </c>
      <c r="E76">
        <f t="shared" si="45"/>
        <v>5.5571900519485101E-2</v>
      </c>
      <c r="F76">
        <f t="shared" si="45"/>
        <v>0.10517806913437465</v>
      </c>
      <c r="G76">
        <f t="shared" si="45"/>
        <v>7.2475396934570835E-2</v>
      </c>
      <c r="H76">
        <f t="shared" si="45"/>
        <v>0.14525247836528199</v>
      </c>
      <c r="I76">
        <f t="shared" si="45"/>
        <v>5.7543814665652976E-2</v>
      </c>
      <c r="J76">
        <f t="shared" si="45"/>
        <v>0.12343315756467495</v>
      </c>
      <c r="K76">
        <f t="shared" si="45"/>
        <v>0.13487292578046572</v>
      </c>
      <c r="L76">
        <f t="shared" si="45"/>
        <v>8.8924979924465117E-2</v>
      </c>
      <c r="M76">
        <f t="shared" si="45"/>
        <v>0.15006727008884041</v>
      </c>
      <c r="N76">
        <f t="shared" si="45"/>
        <v>7.8607099761566684E-2</v>
      </c>
      <c r="O76">
        <f t="shared" si="45"/>
        <v>5.9734644929021898E-2</v>
      </c>
      <c r="P76">
        <f t="shared" si="45"/>
        <v>8.3782719766281669E-2</v>
      </c>
      <c r="Q76">
        <f t="shared" si="45"/>
        <v>8.5777881652225788E-2</v>
      </c>
      <c r="R76">
        <f t="shared" si="45"/>
        <v>0.28962321439651828</v>
      </c>
      <c r="S76">
        <f>_xlfn.STDEV.S(T44:T60)</f>
        <v>9.0914814610854378E-2</v>
      </c>
      <c r="T76">
        <f t="shared" si="45"/>
        <v>6.5295335871697099E-2</v>
      </c>
      <c r="U76">
        <f t="shared" si="45"/>
        <v>0.11189638198397324</v>
      </c>
      <c r="V76">
        <f t="shared" si="45"/>
        <v>0.10120669810381655</v>
      </c>
      <c r="W76">
        <f t="shared" si="45"/>
        <v>9.6813829631613987E-2</v>
      </c>
      <c r="X76">
        <f t="shared" si="45"/>
        <v>0.12497142825953746</v>
      </c>
      <c r="Y76">
        <f t="shared" si="45"/>
        <v>0.14836688702663464</v>
      </c>
      <c r="Z76">
        <f t="shared" si="45"/>
        <v>0.1080816780809289</v>
      </c>
      <c r="AA76">
        <f t="shared" si="45"/>
        <v>0.22505229803752469</v>
      </c>
      <c r="AB76">
        <f t="shared" si="45"/>
        <v>0.19815565915097319</v>
      </c>
      <c r="AC76">
        <f t="shared" si="45"/>
        <v>7.0689550043547683E-2</v>
      </c>
      <c r="AD76">
        <f t="shared" si="45"/>
        <v>8.1806117531894929E-2</v>
      </c>
      <c r="AE76">
        <f t="shared" si="45"/>
        <v>0.1947269019091229</v>
      </c>
      <c r="AF76">
        <f t="shared" si="45"/>
        <v>3.7652207343522523E-2</v>
      </c>
      <c r="AL76" t="s">
        <v>67</v>
      </c>
      <c r="AM76">
        <v>4.6999999999999993E-3</v>
      </c>
      <c r="AN76">
        <v>1.5896E-2</v>
      </c>
      <c r="AO76">
        <v>-0.26630431073750038</v>
      </c>
      <c r="AP76">
        <v>-0.1340871755494378</v>
      </c>
      <c r="AQ76">
        <v>5.9936932102743867E-2</v>
      </c>
      <c r="AR76">
        <v>-8.9887665848072063E-2</v>
      </c>
      <c r="AS76">
        <v>-4.2885005763316109E-2</v>
      </c>
      <c r="AT76">
        <v>-0.15483870967741931</v>
      </c>
      <c r="AU76">
        <v>-5.0290135396518387E-2</v>
      </c>
      <c r="AV76">
        <v>-0.1436893658741818</v>
      </c>
      <c r="AW76">
        <v>0.1464088823335159</v>
      </c>
      <c r="AX76">
        <v>5.868601411325769E-2</v>
      </c>
      <c r="AY76">
        <v>-0.26146376245473568</v>
      </c>
      <c r="AZ76">
        <v>0.13744906237155269</v>
      </c>
      <c r="BA76">
        <v>0.12922948284145111</v>
      </c>
      <c r="BB76">
        <v>0.14220808002191479</v>
      </c>
      <c r="BC76">
        <v>0.23608291254693259</v>
      </c>
      <c r="BD76">
        <v>-0.3382352505771522</v>
      </c>
      <c r="BE76">
        <v>6.3794409616159342E-2</v>
      </c>
      <c r="BF76">
        <v>5.6281750972337896E-3</v>
      </c>
      <c r="BG76">
        <v>-2.789709643095695E-2</v>
      </c>
      <c r="BH76">
        <v>-4.3119204569097569E-2</v>
      </c>
      <c r="BI76">
        <v>-7.0588235294117618E-2</v>
      </c>
      <c r="BJ76">
        <v>-1.352273754186128E-2</v>
      </c>
      <c r="BK76">
        <v>-4.599935334271954E-2</v>
      </c>
      <c r="BL76">
        <v>1.1609079226440279E-2</v>
      </c>
      <c r="BM76">
        <v>-3.9275648698275163E-2</v>
      </c>
      <c r="BN76">
        <v>3.8356172019160313E-2</v>
      </c>
      <c r="BO76">
        <v>-5.2417092798709868E-2</v>
      </c>
      <c r="BP76">
        <v>2.4728150375914248E-2</v>
      </c>
      <c r="BQ76">
        <v>-0.2076301782953518</v>
      </c>
      <c r="BR76">
        <v>-3.2000468144246452E-2</v>
      </c>
    </row>
    <row r="77" spans="1:70" ht="15" thickBot="1">
      <c r="AL77" t="s">
        <v>68</v>
      </c>
      <c r="AM77">
        <v>4.1999999999999997E-3</v>
      </c>
      <c r="AN77">
        <v>5.1721000000000003E-2</v>
      </c>
      <c r="AO77">
        <v>0.1851851764638841</v>
      </c>
      <c r="AP77">
        <v>5.0373017407734588E-2</v>
      </c>
      <c r="AQ77">
        <v>0.1035714278905611</v>
      </c>
      <c r="AR77">
        <v>2.1324360471787651E-2</v>
      </c>
      <c r="AS77">
        <v>-7.1282787168631678E-3</v>
      </c>
      <c r="AT77">
        <v>-7.3282442748091592E-2</v>
      </c>
      <c r="AU77">
        <v>-4.4806517311609013E-2</v>
      </c>
      <c r="AV77">
        <v>0.22448985991150949</v>
      </c>
      <c r="AW77">
        <v>2.6506006045894589E-2</v>
      </c>
      <c r="AX77">
        <v>-0.127133982199409</v>
      </c>
      <c r="AY77">
        <v>0.1964315371642846</v>
      </c>
      <c r="AZ77">
        <v>-0.1001554622248472</v>
      </c>
      <c r="BA77">
        <v>1.0830259205106611E-2</v>
      </c>
      <c r="BB77">
        <v>9.7008447376605966E-2</v>
      </c>
      <c r="BC77">
        <v>0.10453646452437799</v>
      </c>
      <c r="BD77">
        <v>6.6666658817495783E-2</v>
      </c>
      <c r="BE77">
        <v>0.16168673140185749</v>
      </c>
      <c r="BF77">
        <v>1.5162762811713471E-2</v>
      </c>
      <c r="BG77">
        <v>2.737488123446297E-2</v>
      </c>
      <c r="BH77">
        <v>-6.9031663083606642E-2</v>
      </c>
      <c r="BI77">
        <v>-6.3291139240506333E-2</v>
      </c>
      <c r="BJ77">
        <v>-0.24331737474208739</v>
      </c>
      <c r="BK77">
        <v>-0.2207130672872426</v>
      </c>
      <c r="BL77">
        <v>-2.0549784699185669E-2</v>
      </c>
      <c r="BM77">
        <v>-0.28253461211900682</v>
      </c>
      <c r="BN77">
        <v>-6.0685979536346579E-2</v>
      </c>
      <c r="BO77">
        <v>0.129224521204093</v>
      </c>
      <c r="BP77">
        <v>-0.10913721457190829</v>
      </c>
      <c r="BQ77">
        <v>-9.5061780432158072E-2</v>
      </c>
      <c r="BR77">
        <v>-3.3261098959137523E-3</v>
      </c>
    </row>
    <row r="78" spans="1:70">
      <c r="A78">
        <f>32/49</f>
        <v>0.65306122448979587</v>
      </c>
      <c r="B78" s="14">
        <v>5.9200000000000003E-2</v>
      </c>
      <c r="C78" s="14">
        <v>-2.2800000000000001E-2</v>
      </c>
      <c r="D78">
        <f>B78*A78+C78*A79</f>
        <v>3.0751020408163268E-2</v>
      </c>
      <c r="E78">
        <f>SUM(D78:D79)</f>
        <v>3.6069387755102045E-2</v>
      </c>
      <c r="AL78" t="s">
        <v>69</v>
      </c>
      <c r="AM78">
        <v>4.3E-3</v>
      </c>
      <c r="AN78">
        <v>3.1019000000000001E-2</v>
      </c>
      <c r="AO78">
        <v>8.3333250549106896E-3</v>
      </c>
      <c r="AP78">
        <v>-2.6642985958707399E-2</v>
      </c>
      <c r="AQ78">
        <v>-0.10787487344920479</v>
      </c>
      <c r="AR78">
        <v>-6.483517117255333E-2</v>
      </c>
      <c r="AS78">
        <v>-2.7692276392227599E-2</v>
      </c>
      <c r="AT78">
        <v>-1.153212520593083E-2</v>
      </c>
      <c r="AU78">
        <v>-1.9189765458422211E-2</v>
      </c>
      <c r="AV78">
        <v>2.037039473550584E-2</v>
      </c>
      <c r="AW78">
        <v>0.32629109588293931</v>
      </c>
      <c r="AX78">
        <v>0.1244822079767403</v>
      </c>
      <c r="AY78">
        <v>-0.1192114065609837</v>
      </c>
      <c r="AZ78">
        <v>-1.354229287642417E-2</v>
      </c>
      <c r="BA78">
        <v>-7.6374284600476683E-3</v>
      </c>
      <c r="BB78">
        <v>-7.0999176104738604E-2</v>
      </c>
      <c r="BC78">
        <v>2.4529404507906531E-2</v>
      </c>
      <c r="BD78">
        <v>-0.1388889164836308</v>
      </c>
      <c r="BE78">
        <v>9.6612235858097639E-2</v>
      </c>
      <c r="BF78">
        <v>-4.8824015782584329E-2</v>
      </c>
      <c r="BG78">
        <v>0.12388144739195719</v>
      </c>
      <c r="BH78">
        <v>2.4716763148846081E-2</v>
      </c>
      <c r="BI78">
        <v>0.1081081081081081</v>
      </c>
      <c r="BJ78">
        <v>7.0706781502666294E-2</v>
      </c>
      <c r="BK78">
        <v>-2.047935534111622E-2</v>
      </c>
      <c r="BL78">
        <v>-5.5313421029791532E-2</v>
      </c>
      <c r="BM78">
        <v>3.1497275311132E-2</v>
      </c>
      <c r="BN78">
        <v>0.61423214218104949</v>
      </c>
      <c r="BO78">
        <v>4.1676038977792373E-2</v>
      </c>
      <c r="BP78">
        <v>1.061738851934169E-2</v>
      </c>
      <c r="BQ78">
        <v>-8.9358763954805465E-2</v>
      </c>
      <c r="BR78">
        <v>2.7725263273304306E-2</v>
      </c>
    </row>
    <row r="79" spans="1:70">
      <c r="A79">
        <f>17/49</f>
        <v>0.34693877551020408</v>
      </c>
      <c r="B79" s="15">
        <v>2.3E-3</v>
      </c>
      <c r="C79" s="15">
        <v>1.0999999999999999E-2</v>
      </c>
      <c r="D79">
        <f>B79*A78+C79*A79</f>
        <v>5.3183673469387755E-3</v>
      </c>
      <c r="AL79" t="s">
        <v>70</v>
      </c>
      <c r="AM79">
        <v>4.6999999999999993E-3</v>
      </c>
      <c r="AN79">
        <v>-4.1619999999999997E-2</v>
      </c>
      <c r="AO79">
        <v>-0.11363639946184401</v>
      </c>
      <c r="AP79">
        <v>5.4745654370373931E-3</v>
      </c>
      <c r="AQ79">
        <v>5.8041082600891032E-2</v>
      </c>
      <c r="AR79">
        <v>1.057585473689304E-2</v>
      </c>
      <c r="AS79">
        <v>-0.1002109672381899</v>
      </c>
      <c r="AT79">
        <v>6.8333333333333357E-2</v>
      </c>
      <c r="AU79">
        <v>-5.2173913043478293E-2</v>
      </c>
      <c r="AV79">
        <v>-7.6225056052162343E-2</v>
      </c>
      <c r="AW79">
        <v>-0.115044298989591</v>
      </c>
      <c r="AX79">
        <v>-4.7882118478779663E-2</v>
      </c>
      <c r="AY79">
        <v>2.5580511365473239E-2</v>
      </c>
      <c r="AZ79">
        <v>5.2407252108439772E-2</v>
      </c>
      <c r="BA79">
        <v>-5.9224957803710947E-2</v>
      </c>
      <c r="BB79">
        <v>-2.5230066842456659E-2</v>
      </c>
      <c r="BC79">
        <v>-6.881087579981604E-2</v>
      </c>
      <c r="BD79">
        <v>-0.21236557950999979</v>
      </c>
      <c r="BE79">
        <v>-9.2023589942601847E-2</v>
      </c>
      <c r="BF79">
        <v>-4.4094438661247508E-2</v>
      </c>
      <c r="BG79">
        <v>9.6512602935378444E-2</v>
      </c>
      <c r="BH79">
        <v>1.407038653331338E-2</v>
      </c>
      <c r="BI79">
        <v>0.1707317073170731</v>
      </c>
      <c r="BJ79">
        <v>-3.2285441315659018E-2</v>
      </c>
      <c r="BK79">
        <v>-0.43994660102491151</v>
      </c>
      <c r="BL79">
        <v>-3.5188851180806717E-2</v>
      </c>
      <c r="BM79">
        <v>-0.1152370497550796</v>
      </c>
      <c r="BN79">
        <v>-0.18213453778049449</v>
      </c>
      <c r="BO79">
        <v>5.4192966476546138E-2</v>
      </c>
      <c r="BP79">
        <v>-3.8251786143491007E-2</v>
      </c>
      <c r="BQ79">
        <v>-9.1011244784258927E-2</v>
      </c>
      <c r="BR79">
        <v>-4.7760603826351743E-2</v>
      </c>
    </row>
    <row r="80" spans="1:70">
      <c r="A80">
        <f>32+17</f>
        <v>49</v>
      </c>
      <c r="AL80" t="s">
        <v>71</v>
      </c>
      <c r="AM80">
        <v>4.4000000000000003E-3</v>
      </c>
      <c r="AN80">
        <v>4.8021000000000001E-2</v>
      </c>
      <c r="AO80">
        <v>-0.20279717792428451</v>
      </c>
      <c r="AP80">
        <v>6.3520775558714604E-2</v>
      </c>
      <c r="AQ80">
        <v>1.142860018841629E-2</v>
      </c>
      <c r="AR80">
        <v>0.19302321563339639</v>
      </c>
      <c r="AS80">
        <v>2.2274253558133061E-2</v>
      </c>
      <c r="AT80">
        <v>0.2932917316692667</v>
      </c>
      <c r="AU80">
        <v>-2.0642201834862432E-2</v>
      </c>
      <c r="AV80">
        <v>-5.6974450522478633E-2</v>
      </c>
      <c r="AW80">
        <v>1.000003461284193E-2</v>
      </c>
      <c r="AX80">
        <v>0.13561148511313309</v>
      </c>
      <c r="AY80">
        <v>-5.4433868450429752E-2</v>
      </c>
      <c r="AZ80">
        <v>-3.3761012559917369E-2</v>
      </c>
      <c r="BA80">
        <v>0.10816063582949489</v>
      </c>
      <c r="BB80">
        <v>-0.17646026747757221</v>
      </c>
      <c r="BC80">
        <v>0.14768682650673329</v>
      </c>
      <c r="BD80">
        <v>0.47781563994922083</v>
      </c>
      <c r="BE80">
        <v>-6.4716439894204836E-2</v>
      </c>
      <c r="BF80">
        <v>4.9294065037001962E-2</v>
      </c>
      <c r="BG80">
        <v>-2.4796046431089899E-2</v>
      </c>
      <c r="BH80">
        <v>-0.17641226026291551</v>
      </c>
      <c r="BI80">
        <v>-3.645833333333337E-2</v>
      </c>
      <c r="BJ80">
        <v>4.5654056321276171E-2</v>
      </c>
      <c r="BK80">
        <v>-7.1485426129554996E-3</v>
      </c>
      <c r="BL80">
        <v>0.2403587662824562</v>
      </c>
      <c r="BM80">
        <v>-4.5091627162894277E-3</v>
      </c>
      <c r="BN80">
        <v>0.17588648759864939</v>
      </c>
      <c r="BO80">
        <v>8.3042159258978954E-2</v>
      </c>
      <c r="BP80">
        <v>0.122890577353012</v>
      </c>
      <c r="BQ80">
        <v>-0.24721878396506891</v>
      </c>
      <c r="BR80">
        <v>3.7021060775355989E-2</v>
      </c>
    </row>
    <row r="81" spans="2:70">
      <c r="B81" s="15">
        <v>1.2E-2</v>
      </c>
      <c r="C81" s="15">
        <v>1.4E-2</v>
      </c>
      <c r="D81">
        <f>B81*A78+A79*C81</f>
        <v>1.2693877551020409E-2</v>
      </c>
      <c r="E81">
        <f>SUM(D81:D82)</f>
        <v>1.6465306122448981E-2</v>
      </c>
      <c r="AL81" t="s">
        <v>72</v>
      </c>
      <c r="AM81">
        <v>4.0999999999999995E-3</v>
      </c>
      <c r="AN81">
        <v>3.4669999999999999E-2</v>
      </c>
      <c r="AO81">
        <v>-0.12573101086686769</v>
      </c>
      <c r="AP81">
        <v>4.1544159376852852E-2</v>
      </c>
      <c r="AQ81">
        <v>4.1807859817932558E-2</v>
      </c>
      <c r="AR81">
        <v>-2.9239750585143831E-2</v>
      </c>
      <c r="AS81">
        <v>5.8486310573413691E-2</v>
      </c>
      <c r="AT81">
        <v>6.5138721351025275E-2</v>
      </c>
      <c r="AU81">
        <v>-3.9812646370023463E-2</v>
      </c>
      <c r="AV81">
        <v>-0.1312500186264508</v>
      </c>
      <c r="AW81">
        <v>0.34158418669153412</v>
      </c>
      <c r="AX81">
        <v>2.6305849219810499E-2</v>
      </c>
      <c r="AY81">
        <v>-3.7783879609048172E-2</v>
      </c>
      <c r="AZ81">
        <v>9.7134962907249767E-2</v>
      </c>
      <c r="BA81">
        <v>1.16910455610908E-4</v>
      </c>
      <c r="BB81">
        <v>2.6120201849694661E-2</v>
      </c>
      <c r="BC81">
        <v>5.6087488664544383E-2</v>
      </c>
      <c r="BD81">
        <v>0.15011549811093181</v>
      </c>
      <c r="BE81">
        <v>-4.4461507891407903E-2</v>
      </c>
      <c r="BF81">
        <v>4.8540079932770652E-2</v>
      </c>
      <c r="BG81">
        <v>-2.1411864959272719E-2</v>
      </c>
      <c r="BH81">
        <v>0.1335739591609364</v>
      </c>
      <c r="BI81">
        <v>-9.7297297297297303E-2</v>
      </c>
      <c r="BJ81">
        <v>-0.1233136493702212</v>
      </c>
      <c r="BK81">
        <v>-0.33199996948242178</v>
      </c>
      <c r="BL81">
        <v>6.2183608387184952E-2</v>
      </c>
      <c r="BM81">
        <v>4.4076632613959443E-2</v>
      </c>
      <c r="BN81">
        <v>-0.13510251998948539</v>
      </c>
      <c r="BO81">
        <v>-2.3915307197702958E-2</v>
      </c>
      <c r="BP81">
        <v>-3.036913880426317E-2</v>
      </c>
      <c r="BQ81">
        <v>-0.1100164301324746</v>
      </c>
      <c r="BR81">
        <v>-3.0651228299527237E-3</v>
      </c>
    </row>
    <row r="82" spans="2:70">
      <c r="B82" s="15">
        <v>2.8E-3</v>
      </c>
      <c r="C82" s="15">
        <v>5.5999999999999999E-3</v>
      </c>
      <c r="D82">
        <f>B82*A78+A79*C82</f>
        <v>3.7714285714285714E-3</v>
      </c>
      <c r="AL82" t="s">
        <v>73</v>
      </c>
      <c r="AM82">
        <v>4.5000000000000005E-3</v>
      </c>
      <c r="AN82">
        <v>1.1320999999999999E-2</v>
      </c>
      <c r="AO82">
        <v>-4.3478299005443637E-2</v>
      </c>
      <c r="AP82">
        <v>-7.1186476335859838E-2</v>
      </c>
      <c r="AQ82">
        <v>8.676828959573335E-3</v>
      </c>
      <c r="AR82">
        <v>-5.1427685572271183E-2</v>
      </c>
      <c r="AS82">
        <v>-4.5503840073347963E-2</v>
      </c>
      <c r="AT82">
        <v>-3.9637599093997777E-2</v>
      </c>
      <c r="AU82">
        <v>-8.9756097560975578E-2</v>
      </c>
      <c r="AV82">
        <v>1.19903388448237E-2</v>
      </c>
      <c r="AW82">
        <v>0.15790976479447011</v>
      </c>
      <c r="AX82">
        <v>7.9845016468169216E-2</v>
      </c>
      <c r="AY82">
        <v>-6.5501820048840642E-2</v>
      </c>
      <c r="AZ82">
        <v>2.101897180894996E-2</v>
      </c>
      <c r="BA82">
        <v>-1.963542308023614E-2</v>
      </c>
      <c r="BB82">
        <v>5.3807842897238611E-2</v>
      </c>
      <c r="BC82">
        <v>-1.468036716389542E-2</v>
      </c>
      <c r="BD82">
        <v>6.6265044667098261E-2</v>
      </c>
      <c r="BE82">
        <v>-5.2047161149227028E-2</v>
      </c>
      <c r="BF82">
        <v>8.3327314114710394E-2</v>
      </c>
      <c r="BG82">
        <v>0.1018803454974551</v>
      </c>
      <c r="BH82">
        <v>-2.6539277916689311E-2</v>
      </c>
      <c r="BI82">
        <v>-2.39520958083832E-2</v>
      </c>
      <c r="BJ82">
        <v>9.9133688732111036E-2</v>
      </c>
      <c r="BK82">
        <v>5.0299408036675868E-2</v>
      </c>
      <c r="BL82">
        <v>-0.2750169960474993</v>
      </c>
      <c r="BM82">
        <v>-2.8700170397872982E-2</v>
      </c>
      <c r="BN82">
        <v>9.0655587906292023E-3</v>
      </c>
      <c r="BO82">
        <v>4.2840316366927977E-2</v>
      </c>
      <c r="BP82">
        <v>-3.1899199553924062E-2</v>
      </c>
      <c r="BQ82">
        <v>6.1500848746669501E-3</v>
      </c>
      <c r="BR82">
        <v>-2.9914477225849762E-3</v>
      </c>
    </row>
    <row r="83" spans="2:70">
      <c r="E83">
        <f>E78-E81</f>
        <v>1.9604081632653064E-2</v>
      </c>
      <c r="AL83" t="s">
        <v>74</v>
      </c>
      <c r="AM83">
        <v>4.7999999999999996E-3</v>
      </c>
      <c r="AN83">
        <v>2.2835000000000001E-2</v>
      </c>
      <c r="AO83">
        <v>-5.594400464366045E-2</v>
      </c>
      <c r="AP83">
        <v>-3.8321143248648333E-2</v>
      </c>
      <c r="AQ83">
        <v>5.8064540569413133E-2</v>
      </c>
      <c r="AR83">
        <v>0.17763157894736839</v>
      </c>
      <c r="AS83">
        <v>1.021568151494656E-2</v>
      </c>
      <c r="AT83">
        <v>-0.1981132075471698</v>
      </c>
      <c r="AU83">
        <v>-2.090032154340837E-2</v>
      </c>
      <c r="AV83">
        <v>2.132705143660751E-2</v>
      </c>
      <c r="AW83">
        <v>4.2838018741633288E-2</v>
      </c>
      <c r="AX83">
        <v>3.4836133085211163E-2</v>
      </c>
      <c r="AY83">
        <v>0.16260881348320441</v>
      </c>
      <c r="AZ83">
        <v>-2.464127057674503E-2</v>
      </c>
      <c r="BA83">
        <v>-5.7939858482916613E-2</v>
      </c>
      <c r="BB83">
        <v>5.793408116637444E-2</v>
      </c>
      <c r="BC83">
        <v>0.15205956047456359</v>
      </c>
      <c r="BD83">
        <v>-9.2278677287832789E-2</v>
      </c>
      <c r="BE83">
        <v>-3.5329326232160667E-2</v>
      </c>
      <c r="BF83">
        <v>7.1126882129419764E-3</v>
      </c>
      <c r="BG83">
        <v>6.8755998079146785E-2</v>
      </c>
      <c r="BH83">
        <v>-0.1526717648549073</v>
      </c>
      <c r="BI83">
        <v>-6.7484662576687171E-2</v>
      </c>
      <c r="BJ83">
        <v>-8.3187372383801805E-2</v>
      </c>
      <c r="BK83">
        <v>-2.5085547952742981E-2</v>
      </c>
      <c r="BL83">
        <v>2.816906117019125E-3</v>
      </c>
      <c r="BM83">
        <v>0.16423291030670789</v>
      </c>
      <c r="BN83">
        <v>7.9474747567949366E-2</v>
      </c>
      <c r="BO83">
        <v>0.11632078388337549</v>
      </c>
      <c r="BP83">
        <v>7.4270962766445958E-2</v>
      </c>
      <c r="BQ83">
        <v>6.1126091129293236E-4</v>
      </c>
      <c r="BR83">
        <v>1.3076364135638644E-2</v>
      </c>
    </row>
    <row r="84" spans="2:70">
      <c r="AL84" t="s">
        <v>75</v>
      </c>
      <c r="AM84">
        <v>4.0000000000000001E-3</v>
      </c>
      <c r="AN84">
        <v>2.0197E-2</v>
      </c>
      <c r="AO84">
        <v>0.27407407276587881</v>
      </c>
      <c r="AP84">
        <v>0.1518808278161636</v>
      </c>
      <c r="AQ84">
        <v>1.626015400133651E-2</v>
      </c>
      <c r="AR84">
        <v>2.9795158286778371E-2</v>
      </c>
      <c r="AS84">
        <v>6.40449095308111E-2</v>
      </c>
      <c r="AT84">
        <v>0.13529411764705879</v>
      </c>
      <c r="AU84">
        <v>-4.2145593869731823E-2</v>
      </c>
      <c r="AV84">
        <v>0.28306271072524058</v>
      </c>
      <c r="AW84">
        <v>0.26572528883183583</v>
      </c>
      <c r="AX84">
        <v>1.683167366317995E-2</v>
      </c>
      <c r="AY84">
        <v>0.29216963674576513</v>
      </c>
      <c r="AZ84">
        <v>5.1079359225640893E-2</v>
      </c>
      <c r="BA84">
        <v>-2.9413942721646661E-2</v>
      </c>
      <c r="BB84">
        <v>6.2384262834045863E-2</v>
      </c>
      <c r="BC84">
        <v>0.1113716633433839</v>
      </c>
      <c r="BD84">
        <v>-5.6016591558221702E-2</v>
      </c>
      <c r="BE84">
        <v>6.4284149934538792E-2</v>
      </c>
      <c r="BF84">
        <v>-5.5197026648633463E-2</v>
      </c>
      <c r="BG84">
        <v>6.1032764984547898E-2</v>
      </c>
      <c r="BH84">
        <v>7.7220003766829137E-3</v>
      </c>
      <c r="BI84">
        <v>1.9736842105263049E-2</v>
      </c>
      <c r="BJ84">
        <v>1.9147596099428291E-2</v>
      </c>
      <c r="BK84">
        <v>-7.836258027455778E-2</v>
      </c>
      <c r="BL84">
        <v>1.0299563262418539E-2</v>
      </c>
      <c r="BM84">
        <v>0.10166751306380491</v>
      </c>
      <c r="BN84">
        <v>-1.7925719271615011E-2</v>
      </c>
      <c r="BO84">
        <v>-8.1602127894522258E-3</v>
      </c>
      <c r="BP84">
        <v>-4.9471273686577437E-2</v>
      </c>
      <c r="BQ84">
        <v>0.38179594866121502</v>
      </c>
      <c r="BR84">
        <v>7.1826457692571816E-2</v>
      </c>
    </row>
    <row r="85" spans="2:70">
      <c r="AL85" t="s">
        <v>76</v>
      </c>
      <c r="AM85">
        <v>3.9000000000000003E-3</v>
      </c>
      <c r="AN85">
        <v>-9.9000000000000008E-3</v>
      </c>
      <c r="AO85">
        <v>9.5930208783977955E-2</v>
      </c>
      <c r="AP85">
        <v>-0.13036016500692441</v>
      </c>
      <c r="AQ85">
        <v>6.3999966690871934E-2</v>
      </c>
      <c r="AR85">
        <v>3.9783001808318293E-2</v>
      </c>
      <c r="AS85">
        <v>-7.0749706062863349E-2</v>
      </c>
      <c r="AT85">
        <v>2.5906735751295429E-3</v>
      </c>
      <c r="AU85">
        <v>1.48571428571429E-2</v>
      </c>
      <c r="AV85">
        <v>1.6274805124076419E-2</v>
      </c>
      <c r="AW85">
        <v>4.9695740365111478E-2</v>
      </c>
      <c r="AX85">
        <v>0.1084063425038246</v>
      </c>
      <c r="AY85">
        <v>-0.16502869374576271</v>
      </c>
      <c r="AZ85">
        <v>-1.6483554510790869E-2</v>
      </c>
      <c r="BA85">
        <v>6.6657925543040175E-2</v>
      </c>
      <c r="BB85">
        <v>4.863913999258429E-2</v>
      </c>
      <c r="BC85">
        <v>-3.1282232457170878E-2</v>
      </c>
      <c r="BD85">
        <v>-3.5164904954306457E-2</v>
      </c>
      <c r="BE85">
        <v>1.0396587178851389E-4</v>
      </c>
      <c r="BF85">
        <v>5.1659338295373169E-2</v>
      </c>
      <c r="BG85">
        <v>-9.2505674185578313E-2</v>
      </c>
      <c r="BH85">
        <v>8.9399964678729127E-3</v>
      </c>
      <c r="BI85">
        <v>-3.2258064516128997E-2</v>
      </c>
      <c r="BJ85">
        <v>3.0131714998160138E-2</v>
      </c>
      <c r="BK85">
        <v>3.4263895960426893E-2</v>
      </c>
      <c r="BL85">
        <v>-1.791776445769722E-2</v>
      </c>
      <c r="BM85">
        <v>-0.14170909874230461</v>
      </c>
      <c r="BN85">
        <v>4.1069107442911923E-2</v>
      </c>
      <c r="BO85">
        <v>3.6471597515208558E-2</v>
      </c>
      <c r="BP85">
        <v>5.2111080326387782E-2</v>
      </c>
      <c r="BQ85">
        <v>-0.11229004514985801</v>
      </c>
      <c r="BR85">
        <v>-2.9022158505923562E-3</v>
      </c>
    </row>
    <row r="86" spans="2:70">
      <c r="AL86" t="s">
        <v>77</v>
      </c>
      <c r="AM86">
        <v>4.0000000000000001E-3</v>
      </c>
      <c r="AN86">
        <v>5.7300999999999998E-2</v>
      </c>
      <c r="AO86">
        <v>0.29973477988273339</v>
      </c>
      <c r="AP86">
        <v>-5.9172009452849172E-3</v>
      </c>
      <c r="AQ86">
        <v>-3.5714315278270847E-2</v>
      </c>
      <c r="AR86">
        <v>2.260869565217383E-2</v>
      </c>
      <c r="AS86">
        <v>2.4999965320933851E-2</v>
      </c>
      <c r="AT86">
        <v>2.4547803617571029E-2</v>
      </c>
      <c r="AU86">
        <v>2.1959459459459429E-2</v>
      </c>
      <c r="AV86">
        <v>0.14946622236529231</v>
      </c>
      <c r="AW86">
        <v>-7.2463768115942018E-2</v>
      </c>
      <c r="AX86">
        <v>-0.12064424026924669</v>
      </c>
      <c r="AY86">
        <v>2.6675367297898319E-2</v>
      </c>
      <c r="AZ86">
        <v>-1.9242714702369931E-2</v>
      </c>
      <c r="BA86">
        <v>8.1645156743829217E-2</v>
      </c>
      <c r="BB86">
        <v>9.8794581064989284E-3</v>
      </c>
      <c r="BC86">
        <v>4.8616062873382049E-2</v>
      </c>
      <c r="BD86">
        <v>0.12756263321434849</v>
      </c>
      <c r="BE86">
        <v>0.22110190615351041</v>
      </c>
      <c r="BF86">
        <v>8.6235651181722162E-2</v>
      </c>
      <c r="BG86">
        <v>4.0666466983307892E-3</v>
      </c>
      <c r="BH86">
        <v>4.3037933119786757E-2</v>
      </c>
      <c r="BI86">
        <v>0.22</v>
      </c>
      <c r="BJ86">
        <v>-8.2265652419264423E-3</v>
      </c>
      <c r="BK86">
        <v>5.7668747119961949E-2</v>
      </c>
      <c r="BL86">
        <v>-4.6240993342819503E-2</v>
      </c>
      <c r="BM86">
        <v>7.7247141179751067E-2</v>
      </c>
      <c r="BN86">
        <v>8.3907274671754184E-2</v>
      </c>
      <c r="BO86">
        <v>-0.14959290639172271</v>
      </c>
      <c r="BP86">
        <v>0.16485285345580619</v>
      </c>
      <c r="BQ86">
        <v>0.20069724611342091</v>
      </c>
      <c r="BR86">
        <v>5.3050631032433862E-2</v>
      </c>
    </row>
    <row r="87" spans="2:70">
      <c r="AL87" t="s">
        <v>78</v>
      </c>
      <c r="AM87">
        <v>3.7000000000000002E-3</v>
      </c>
      <c r="AN87">
        <v>-2.4989999999999998E-2</v>
      </c>
      <c r="AO87">
        <v>0.1857142509593914</v>
      </c>
      <c r="AP87">
        <v>2.1825423481543371E-2</v>
      </c>
      <c r="AQ87">
        <v>5.0682296501954438E-2</v>
      </c>
      <c r="AR87">
        <v>4.9319727891156573E-2</v>
      </c>
      <c r="AS87">
        <v>0.135255044239494</v>
      </c>
      <c r="AT87">
        <v>-0.30138713745271117</v>
      </c>
      <c r="AU87">
        <v>-9.7520661157024846E-2</v>
      </c>
      <c r="AV87">
        <v>-0.10371518147639699</v>
      </c>
      <c r="AW87">
        <v>-3.125000000000044E-3</v>
      </c>
      <c r="AX87">
        <v>0.1305941941743376</v>
      </c>
      <c r="AY87">
        <v>9.5883852654714996E-2</v>
      </c>
      <c r="AZ87">
        <v>0.19588613703283861</v>
      </c>
      <c r="BA87">
        <v>5.1532345313468397E-2</v>
      </c>
      <c r="BB87">
        <v>1.9233903963263851E-2</v>
      </c>
      <c r="BC87">
        <v>1.692060734021839E-3</v>
      </c>
      <c r="BD87">
        <v>-0.1979797612962727</v>
      </c>
      <c r="BE87">
        <v>-5.2600986985279818E-2</v>
      </c>
      <c r="BF87">
        <v>-0.10466187138484249</v>
      </c>
      <c r="BG87">
        <v>-0.14489636857336119</v>
      </c>
      <c r="BH87">
        <v>-2.9126186624346961E-2</v>
      </c>
      <c r="BI87">
        <v>1.092896174863389E-2</v>
      </c>
      <c r="BJ87">
        <v>-4.2738700139786652E-2</v>
      </c>
      <c r="BK87">
        <v>-1.6241339348193499E-2</v>
      </c>
      <c r="BL87">
        <v>-3.8588393406008843E-2</v>
      </c>
      <c r="BM87">
        <v>8.4890637606516384E-2</v>
      </c>
      <c r="BN87">
        <v>-1.270937724679555E-2</v>
      </c>
      <c r="BO87">
        <v>-4.1194889314858041E-2</v>
      </c>
      <c r="BP87">
        <v>-2.0384390578333859E-2</v>
      </c>
      <c r="BQ87">
        <v>-6.6362519326638725E-2</v>
      </c>
      <c r="BR87">
        <v>-8.2687561382591736E-3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100-C2D2-834A-B4CF-00E76972F4C5}">
  <dimension ref="A1:BF56"/>
  <sheetViews>
    <sheetView topLeftCell="AZ1" zoomScale="113" workbookViewId="0">
      <selection activeCell="BB28" sqref="BB28"/>
    </sheetView>
  </sheetViews>
  <sheetFormatPr baseColWidth="10" defaultRowHeight="14"/>
  <cols>
    <col min="11" max="11" width="12.33203125" customWidth="1"/>
  </cols>
  <sheetData>
    <row r="1" spans="1:58" ht="15">
      <c r="A1" s="1" t="s">
        <v>0</v>
      </c>
      <c r="B1" s="2" t="s">
        <v>79</v>
      </c>
      <c r="C1" s="1" t="s">
        <v>143</v>
      </c>
      <c r="D1" s="1" t="s">
        <v>5</v>
      </c>
      <c r="E1" s="1" t="s">
        <v>6</v>
      </c>
      <c r="F1" s="1" t="s">
        <v>8</v>
      </c>
      <c r="G1" s="1" t="s">
        <v>15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25</v>
      </c>
      <c r="M1" s="1" t="s">
        <v>26</v>
      </c>
      <c r="N1" s="1" t="s">
        <v>28</v>
      </c>
      <c r="O1" s="7" t="s">
        <v>29</v>
      </c>
      <c r="P1" t="s">
        <v>88</v>
      </c>
      <c r="Q1" t="s">
        <v>9</v>
      </c>
      <c r="R1" t="s">
        <v>93</v>
      </c>
      <c r="U1" t="s">
        <v>79</v>
      </c>
      <c r="V1" t="s">
        <v>93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88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B1" t="s">
        <v>138</v>
      </c>
      <c r="BC1" t="s">
        <v>146</v>
      </c>
      <c r="BF1" t="s">
        <v>149</v>
      </c>
    </row>
    <row r="2" spans="1:58" ht="15">
      <c r="A2" s="1" t="s">
        <v>30</v>
      </c>
      <c r="B2" s="4">
        <v>1E-4</v>
      </c>
      <c r="C2">
        <v>2.6804183587456839E-2</v>
      </c>
      <c r="D2">
        <v>9.0592278920023306E-2</v>
      </c>
      <c r="E2">
        <v>3.2917705735660878E-2</v>
      </c>
      <c r="F2">
        <v>-1.075271416286883E-2</v>
      </c>
      <c r="G2">
        <v>0.3439803170434772</v>
      </c>
      <c r="H2">
        <v>6.6093789128323088E-2</v>
      </c>
      <c r="I2">
        <v>0.1246373333616522</v>
      </c>
      <c r="J2">
        <v>0.13043475314820241</v>
      </c>
      <c r="K2">
        <v>0.23486172248463849</v>
      </c>
      <c r="L2">
        <v>0.45044474395766271</v>
      </c>
      <c r="M2">
        <v>3.7180913389227133E-2</v>
      </c>
      <c r="N2">
        <v>0.16518200774817909</v>
      </c>
      <c r="O2">
        <v>0.60181281752792337</v>
      </c>
      <c r="P2">
        <v>4.9518024560940122E-2</v>
      </c>
      <c r="Q2">
        <v>-9.8404297655266482E-2</v>
      </c>
      <c r="R2">
        <v>0.107546</v>
      </c>
      <c r="T2" t="s">
        <v>62</v>
      </c>
      <c r="U2">
        <v>4.5000000000000005E-3</v>
      </c>
      <c r="V2">
        <v>-1.772E-2</v>
      </c>
      <c r="W2">
        <v>-5.8158340902513261E-2</v>
      </c>
      <c r="X2">
        <v>-1.5523898690435019E-2</v>
      </c>
      <c r="Y2">
        <v>6.4837809022362469E-2</v>
      </c>
      <c r="Z2">
        <v>0.1057692032101822</v>
      </c>
      <c r="AA2">
        <v>-5.3763441595309103E-2</v>
      </c>
      <c r="AB2">
        <v>-0.13750000000000001</v>
      </c>
      <c r="AC2">
        <v>-9.6825396825396814E-2</v>
      </c>
      <c r="AD2">
        <v>-1.9784196878860679E-2</v>
      </c>
      <c r="AE2">
        <v>-6.1990256080852402E-2</v>
      </c>
      <c r="AF2">
        <v>-0.1398099584214075</v>
      </c>
      <c r="AG2">
        <v>-3.130799267715223E-2</v>
      </c>
      <c r="AH2">
        <v>5.2271317972621523E-2</v>
      </c>
      <c r="AI2">
        <v>-2.837223419210844E-2</v>
      </c>
      <c r="AJ2">
        <v>-0.16008509996505749</v>
      </c>
      <c r="AK2">
        <v>6.1111908254316998E-2</v>
      </c>
      <c r="AL2">
        <v>-0.74748490949534929</v>
      </c>
      <c r="AM2">
        <v>-5.8611773550254598E-2</v>
      </c>
      <c r="AN2">
        <v>-0.1186692797327125</v>
      </c>
      <c r="AO2">
        <v>8.3704750516362392E-3</v>
      </c>
      <c r="AP2">
        <v>0.11524182479872951</v>
      </c>
      <c r="AQ2">
        <v>3.1250032984341918E-2</v>
      </c>
      <c r="AR2">
        <v>4.3165467625899227E-2</v>
      </c>
      <c r="AS2">
        <v>-5.8640044324811742E-2</v>
      </c>
      <c r="AT2">
        <v>-9.2921604583224737E-2</v>
      </c>
      <c r="AU2">
        <v>-5.1741980401614367E-2</v>
      </c>
      <c r="AV2">
        <v>-0.15653890329609349</v>
      </c>
      <c r="AW2">
        <v>-3.3777787950303839E-2</v>
      </c>
      <c r="AX2">
        <v>-6.2402880325602039E-2</v>
      </c>
      <c r="AY2">
        <v>-7.022365190087354E-2</v>
      </c>
      <c r="AZ2">
        <v>-0.19131763587632891</v>
      </c>
      <c r="BB2">
        <f>AVERAGE(W2:AZ2)</f>
        <v>-6.5447774291539071E-2</v>
      </c>
      <c r="BC2">
        <f>AVERAGE(BB2:BB18)</f>
        <v>3.6237826155968728E-3</v>
      </c>
      <c r="BD2">
        <f>_xlfn.STDEV.S(BB2:BB18)</f>
        <v>4.5501527436875848E-2</v>
      </c>
      <c r="BE2">
        <v>4.3235294117647052E-3</v>
      </c>
      <c r="BF2">
        <f>(BC2-BE2)/BD2</f>
        <v>-1.5378534207199732E-2</v>
      </c>
    </row>
    <row r="3" spans="1:58" ht="15">
      <c r="A3" s="1" t="s">
        <v>31</v>
      </c>
      <c r="B3" s="4">
        <v>1E-4</v>
      </c>
      <c r="C3">
        <v>6.0240329330056852E-3</v>
      </c>
      <c r="D3">
        <v>-1.7571861037278369E-2</v>
      </c>
      <c r="E3">
        <v>0.25688073394495409</v>
      </c>
      <c r="F3">
        <v>-0.20652172544856939</v>
      </c>
      <c r="G3">
        <v>6.0329127813381289E-2</v>
      </c>
      <c r="H3">
        <v>0.125567971657218</v>
      </c>
      <c r="I3">
        <v>5.482099628095316E-3</v>
      </c>
      <c r="J3">
        <v>0.13076925792188929</v>
      </c>
      <c r="K3">
        <v>6.3290594902459363E-2</v>
      </c>
      <c r="L3">
        <v>0.1309738077125466</v>
      </c>
      <c r="M3">
        <v>0.15302293318779389</v>
      </c>
      <c r="N3">
        <v>0.1511273592015083</v>
      </c>
      <c r="O3">
        <v>9.803957988229417E-3</v>
      </c>
      <c r="P3">
        <v>0.16821841972823348</v>
      </c>
      <c r="Q3">
        <v>0.11799428330022679</v>
      </c>
      <c r="R3">
        <v>3.7121000000000001E-2</v>
      </c>
      <c r="T3" t="s">
        <v>63</v>
      </c>
      <c r="U3">
        <v>4.3E-3</v>
      </c>
      <c r="V3">
        <v>-4.8719999999999999E-2</v>
      </c>
      <c r="W3">
        <v>-9.0909046296226648E-2</v>
      </c>
      <c r="X3">
        <v>1.548888306797758E-2</v>
      </c>
      <c r="Y3">
        <v>-6.3231768624710472E-2</v>
      </c>
      <c r="Z3">
        <v>-8.8198770643421076E-2</v>
      </c>
      <c r="AA3">
        <v>-8.9015167250996896E-2</v>
      </c>
      <c r="AB3">
        <v>-3.5196687370600437E-2</v>
      </c>
      <c r="AC3">
        <v>-0.1054481546572935</v>
      </c>
      <c r="AD3">
        <v>-0.11743117227225949</v>
      </c>
      <c r="AE3">
        <v>0.13391312722956039</v>
      </c>
      <c r="AF3">
        <v>-1.625348522131809E-2</v>
      </c>
      <c r="AG3">
        <v>-0.10792931484372741</v>
      </c>
      <c r="AH3">
        <v>-9.7649387842825508E-2</v>
      </c>
      <c r="AI3">
        <v>7.037959105568703E-3</v>
      </c>
      <c r="AJ3">
        <v>-7.1446077495190607E-2</v>
      </c>
      <c r="AK3">
        <v>-5.996680740393534E-2</v>
      </c>
      <c r="AL3">
        <v>-0.36334664145926909</v>
      </c>
      <c r="AM3">
        <v>-3.1429182716829263E-2</v>
      </c>
      <c r="AN3">
        <v>3.5005849265237199E-3</v>
      </c>
      <c r="AO3">
        <v>9.3790426908149094E-3</v>
      </c>
      <c r="AP3">
        <v>-8.1388952241937651E-2</v>
      </c>
      <c r="AQ3">
        <v>7.0707002594427637E-2</v>
      </c>
      <c r="AR3">
        <v>1.379310344827589E-2</v>
      </c>
      <c r="AS3">
        <v>-0.14192032720062189</v>
      </c>
      <c r="AT3">
        <v>-7.7131653265037348E-2</v>
      </c>
      <c r="AU3">
        <v>-1.6733324419883951E-2</v>
      </c>
      <c r="AV3">
        <v>-0.13066503705800009</v>
      </c>
      <c r="AW3">
        <v>-0.1651334034215238</v>
      </c>
      <c r="AX3">
        <v>-3.3810004896200903E-2</v>
      </c>
      <c r="AY3">
        <v>-1.2728534440493379E-2</v>
      </c>
      <c r="AZ3">
        <v>-0.15322364046225859</v>
      </c>
      <c r="BB3">
        <f t="shared" ref="BB3:BB18" si="0">AVERAGE(W3:AZ3)</f>
        <v>-6.3212227948047095E-2</v>
      </c>
    </row>
    <row r="4" spans="1:58" ht="15">
      <c r="A4" s="1" t="s">
        <v>32</v>
      </c>
      <c r="B4" s="4">
        <v>1E-4</v>
      </c>
      <c r="C4">
        <v>0.1437125541165514</v>
      </c>
      <c r="D4">
        <v>-7.4796723156440592E-2</v>
      </c>
      <c r="E4">
        <v>0.20975797157126391</v>
      </c>
      <c r="F4">
        <v>8.80625826824879E-2</v>
      </c>
      <c r="G4">
        <v>0.1034481617285616</v>
      </c>
      <c r="H4">
        <v>-2.7852683723829101E-3</v>
      </c>
      <c r="I4">
        <v>2.9933664374088842E-3</v>
      </c>
      <c r="J4">
        <v>-4.1234993048183677E-3</v>
      </c>
      <c r="K4">
        <v>0.30166407736263978</v>
      </c>
      <c r="L4">
        <v>0.17170655879781219</v>
      </c>
      <c r="M4">
        <v>0.38747102909914899</v>
      </c>
      <c r="N4">
        <v>-3.5324108836094159E-2</v>
      </c>
      <c r="O4">
        <v>-2.378310984200338E-2</v>
      </c>
      <c r="P4">
        <v>-1.9924609585352693E-2</v>
      </c>
      <c r="Q4">
        <v>2.3746613624615831E-2</v>
      </c>
      <c r="R4">
        <v>-1.1140000000000001E-2</v>
      </c>
      <c r="T4" t="s">
        <v>64</v>
      </c>
      <c r="U4">
        <v>4.6999999999999993E-3</v>
      </c>
      <c r="V4">
        <v>-2.198E-2</v>
      </c>
      <c r="W4">
        <v>-4.150948285122702E-2</v>
      </c>
      <c r="X4">
        <v>-4.1436468203827292E-2</v>
      </c>
      <c r="Y4">
        <v>3.5000047198788582E-2</v>
      </c>
      <c r="Z4">
        <v>-7.9019043759850471E-2</v>
      </c>
      <c r="AA4">
        <v>-8.3160085798175021E-2</v>
      </c>
      <c r="AB4">
        <v>5.6866952789699672E-2</v>
      </c>
      <c r="AC4">
        <v>-8.4479371316306451E-2</v>
      </c>
      <c r="AD4">
        <v>-8.1081054287960641E-2</v>
      </c>
      <c r="AE4">
        <v>-4.4478599379391248E-2</v>
      </c>
      <c r="AF4">
        <v>-4.1516586949570389E-2</v>
      </c>
      <c r="AG4">
        <v>-0.27246873952954481</v>
      </c>
      <c r="AH4">
        <v>2.0052668418654381E-2</v>
      </c>
      <c r="AI4">
        <v>-1.444581806028133E-3</v>
      </c>
      <c r="AJ4">
        <v>-2.4390154195903291E-2</v>
      </c>
      <c r="AK4">
        <v>-1.6863156627841099E-2</v>
      </c>
      <c r="AL4">
        <v>0.33667091503322588</v>
      </c>
      <c r="AM4">
        <v>6.6624419297200976E-3</v>
      </c>
      <c r="AN4">
        <v>2.81562402985398E-2</v>
      </c>
      <c r="AO4">
        <v>-4.2283345024088384E-2</v>
      </c>
      <c r="AP4">
        <v>-0.30658015086368501</v>
      </c>
      <c r="AQ4">
        <v>-7.3113141767743417E-2</v>
      </c>
      <c r="AR4">
        <v>0.19727891156462579</v>
      </c>
      <c r="AS4">
        <v>-0.15658902919193129</v>
      </c>
      <c r="AT4">
        <v>-0.17074762277288391</v>
      </c>
      <c r="AU4">
        <v>0.10543834264603499</v>
      </c>
      <c r="AV4">
        <v>-0.15611272439110749</v>
      </c>
      <c r="AW4">
        <v>-9.0909071802167118E-2</v>
      </c>
      <c r="AX4">
        <v>-7.3668687451023951E-3</v>
      </c>
      <c r="AY4">
        <v>-4.7296811870618398E-2</v>
      </c>
      <c r="AZ4">
        <v>-0.19178077946698749</v>
      </c>
      <c r="BB4">
        <f t="shared" si="0"/>
        <v>-4.2283345024088384E-2</v>
      </c>
    </row>
    <row r="5" spans="1:58" ht="15">
      <c r="A5" s="1" t="s">
        <v>33</v>
      </c>
      <c r="B5" s="4">
        <v>0</v>
      </c>
      <c r="C5">
        <v>6.1081962666027063E-2</v>
      </c>
      <c r="D5">
        <v>1.9332134351891069E-2</v>
      </c>
      <c r="E5">
        <v>-8.0978088281994265E-2</v>
      </c>
      <c r="F5">
        <v>7.9136701753362848E-2</v>
      </c>
      <c r="G5">
        <v>6.7187727374616868E-2</v>
      </c>
      <c r="H5">
        <v>-6.4455317508062548E-2</v>
      </c>
      <c r="I5">
        <v>6.1198346640756176E-3</v>
      </c>
      <c r="J5">
        <v>-1.5503875968992281E-2</v>
      </c>
      <c r="K5">
        <v>0.32969064435956169</v>
      </c>
      <c r="L5">
        <v>1.6579729653934509E-2</v>
      </c>
      <c r="M5">
        <v>0</v>
      </c>
      <c r="N5">
        <v>-7.9770468834198804E-2</v>
      </c>
      <c r="O5">
        <v>-0.28160464562986748</v>
      </c>
      <c r="P5">
        <v>5.0659340659340746E-2</v>
      </c>
      <c r="Q5">
        <v>6.7010373439348347E-2</v>
      </c>
      <c r="R5">
        <v>2.6091E-2</v>
      </c>
      <c r="T5" t="s">
        <v>65</v>
      </c>
      <c r="U5">
        <v>4.4000000000000003E-3</v>
      </c>
      <c r="V5">
        <v>8.9178999999999994E-2</v>
      </c>
      <c r="W5">
        <v>7.6771628413938142E-2</v>
      </c>
      <c r="X5">
        <v>-3.1700276667213638E-2</v>
      </c>
      <c r="Y5">
        <v>8.5748696710588934E-2</v>
      </c>
      <c r="Z5">
        <v>0.16420119519285209</v>
      </c>
      <c r="AA5">
        <v>0.13832205215149809</v>
      </c>
      <c r="AB5">
        <v>-0.23248730964466999</v>
      </c>
      <c r="AC5">
        <v>0.13090128755364819</v>
      </c>
      <c r="AD5">
        <v>7.9185497418822193E-2</v>
      </c>
      <c r="AE5">
        <v>6.9020940758972138E-2</v>
      </c>
      <c r="AF5">
        <v>1.3038710047995171E-2</v>
      </c>
      <c r="AG5">
        <v>-3.6428565159543853E-2</v>
      </c>
      <c r="AH5">
        <v>-5.1562988937751242E-2</v>
      </c>
      <c r="AI5">
        <v>0.1110754017924318</v>
      </c>
      <c r="AJ5">
        <v>2.64000330165346E-2</v>
      </c>
      <c r="AK5">
        <v>-5.6616006129663443E-2</v>
      </c>
      <c r="AL5">
        <v>-0.37734083283268399</v>
      </c>
      <c r="AM5">
        <v>0.1360461673146742</v>
      </c>
      <c r="AN5">
        <v>0.11641871756342501</v>
      </c>
      <c r="AO5">
        <v>8.8706267085093243E-2</v>
      </c>
      <c r="AP5">
        <v>2.7907030867825089E-2</v>
      </c>
      <c r="AQ5">
        <v>0.1234096404217158</v>
      </c>
      <c r="AR5">
        <v>-2.8409090909090939E-2</v>
      </c>
      <c r="AS5">
        <v>0.32077196258655771</v>
      </c>
      <c r="AT5">
        <v>0.1118110313086778</v>
      </c>
      <c r="AU5">
        <v>0.14022759878652291</v>
      </c>
      <c r="AV5">
        <v>0.74920257649918498</v>
      </c>
      <c r="AW5">
        <v>0.37090914177172118</v>
      </c>
      <c r="AX5">
        <v>4.9668955513364477E-2</v>
      </c>
      <c r="AY5">
        <v>0.18280371550087621</v>
      </c>
      <c r="AZ5">
        <v>0.1631848345564948</v>
      </c>
      <c r="BB5">
        <f t="shared" si="0"/>
        <v>8.8706267085093257E-2</v>
      </c>
    </row>
    <row r="6" spans="1:58" ht="15">
      <c r="A6" s="1" t="s">
        <v>34</v>
      </c>
      <c r="B6" s="4">
        <v>0</v>
      </c>
      <c r="C6">
        <v>0.2253290509435146</v>
      </c>
      <c r="D6">
        <v>6.3793116602404387E-2</v>
      </c>
      <c r="E6">
        <v>6.4616447823082179E-2</v>
      </c>
      <c r="F6">
        <v>-0.15666667620340979</v>
      </c>
      <c r="G6">
        <v>-3.1863597476181393E-2</v>
      </c>
      <c r="H6">
        <v>1.1702885915109819E-2</v>
      </c>
      <c r="I6">
        <v>2.571773599879568E-2</v>
      </c>
      <c r="J6">
        <v>7.0866141732283561E-2</v>
      </c>
      <c r="K6">
        <v>-0.29871591357647559</v>
      </c>
      <c r="L6">
        <v>-0.176266865672425</v>
      </c>
      <c r="M6">
        <v>-0.1080267419212462</v>
      </c>
      <c r="N6">
        <v>-4.2068792601001381E-2</v>
      </c>
      <c r="O6">
        <v>-6.8010776564353725E-2</v>
      </c>
      <c r="P6">
        <v>-2.7298399748980184E-2</v>
      </c>
      <c r="Q6">
        <v>-8.3333308407003148E-2</v>
      </c>
      <c r="R6">
        <v>4.2438999999999998E-2</v>
      </c>
      <c r="T6" t="s">
        <v>66</v>
      </c>
      <c r="U6">
        <v>4.3E-3</v>
      </c>
      <c r="V6">
        <v>4.4228999999999997E-2</v>
      </c>
      <c r="W6">
        <v>9.1408030443655974E-3</v>
      </c>
      <c r="X6">
        <v>-7.886899370737499E-2</v>
      </c>
      <c r="Y6">
        <v>7.9766290336375834E-2</v>
      </c>
      <c r="Z6">
        <v>0.24396438040829249</v>
      </c>
      <c r="AA6">
        <v>2.191231986859199E-2</v>
      </c>
      <c r="AB6">
        <v>2.513227513227512E-2</v>
      </c>
      <c r="AC6">
        <v>-1.8975332068311149E-2</v>
      </c>
      <c r="AD6">
        <v>7.9664594540964195E-2</v>
      </c>
      <c r="AE6">
        <v>8.7087035641869814E-2</v>
      </c>
      <c r="AF6">
        <v>3.9301311483191707E-2</v>
      </c>
      <c r="AG6">
        <v>-4.3658075083753078E-2</v>
      </c>
      <c r="AH6">
        <v>-3.9585421500011209E-2</v>
      </c>
      <c r="AI6">
        <v>6.4670142328034919E-2</v>
      </c>
      <c r="AJ6">
        <v>-1.3445029700156709E-2</v>
      </c>
      <c r="AK6">
        <v>9.2959695702019562E-3</v>
      </c>
      <c r="AL6">
        <v>-7.9699278527463724E-2</v>
      </c>
      <c r="AM6">
        <v>-2.271804986496739E-2</v>
      </c>
      <c r="AN6">
        <v>-8.6948556541103228E-3</v>
      </c>
      <c r="AO6">
        <v>4.1456332142324671E-2</v>
      </c>
      <c r="AP6">
        <v>0.10019390542880351</v>
      </c>
      <c r="AQ6">
        <v>0.23442805353450291</v>
      </c>
      <c r="AR6">
        <v>-5.8479532163743242E-3</v>
      </c>
      <c r="AS6">
        <v>3.2509589257171401E-2</v>
      </c>
      <c r="AT6">
        <v>9.3130350192318634E-2</v>
      </c>
      <c r="AU6">
        <v>8.7173503002828445E-2</v>
      </c>
      <c r="AV6">
        <v>-0.1203454285354886</v>
      </c>
      <c r="AW6">
        <v>-3.1830291511497848E-2</v>
      </c>
      <c r="AX6">
        <v>5.551680024707295E-2</v>
      </c>
      <c r="AY6">
        <v>1.738305975378562E-2</v>
      </c>
      <c r="AZ6">
        <v>0.38563195772627767</v>
      </c>
      <c r="BB6">
        <f t="shared" si="0"/>
        <v>4.1456332142324678E-2</v>
      </c>
    </row>
    <row r="7" spans="1:58" ht="15">
      <c r="A7" s="1" t="s">
        <v>35</v>
      </c>
      <c r="B7" s="4">
        <v>0</v>
      </c>
      <c r="C7">
        <v>9.3960410223565827E-3</v>
      </c>
      <c r="D7">
        <v>0.34846022559884399</v>
      </c>
      <c r="E7">
        <v>-8.4712755598831513E-2</v>
      </c>
      <c r="F7">
        <v>-0.16600793717133219</v>
      </c>
      <c r="G7">
        <v>-1.0622143944790221E-2</v>
      </c>
      <c r="H7">
        <v>4.956800751237167E-2</v>
      </c>
      <c r="I7">
        <v>4.1793371138196811E-2</v>
      </c>
      <c r="J7">
        <v>0</v>
      </c>
      <c r="K7">
        <v>-9.0465730656987264E-2</v>
      </c>
      <c r="L7">
        <v>5.2798025561247693E-2</v>
      </c>
      <c r="M7">
        <v>4.1994782003353943E-2</v>
      </c>
      <c r="N7">
        <v>-7.4702438496154766E-3</v>
      </c>
      <c r="O7">
        <v>1.2660794570542141E-2</v>
      </c>
      <c r="P7">
        <v>-1.9462365591397912E-2</v>
      </c>
      <c r="Q7">
        <v>1.8445338843448011E-2</v>
      </c>
      <c r="R7">
        <v>5.2424999999999999E-2</v>
      </c>
      <c r="T7" t="s">
        <v>67</v>
      </c>
      <c r="U7">
        <v>4.6999999999999993E-3</v>
      </c>
      <c r="V7">
        <v>1.5896E-2</v>
      </c>
      <c r="W7">
        <v>-0.26630431073750038</v>
      </c>
      <c r="X7">
        <v>-0.1340871755494378</v>
      </c>
      <c r="Y7">
        <v>5.9936932102743867E-2</v>
      </c>
      <c r="Z7">
        <v>-8.9887665848072063E-2</v>
      </c>
      <c r="AA7">
        <v>-4.2885005763316109E-2</v>
      </c>
      <c r="AB7">
        <v>-0.15483870967741931</v>
      </c>
      <c r="AC7">
        <v>-5.0290135396518387E-2</v>
      </c>
      <c r="AD7">
        <v>-0.1436893658741818</v>
      </c>
      <c r="AE7">
        <v>0.1464088823335159</v>
      </c>
      <c r="AF7">
        <v>5.868601411325769E-2</v>
      </c>
      <c r="AG7">
        <v>-0.26146376245473568</v>
      </c>
      <c r="AH7">
        <v>0.13744906237155269</v>
      </c>
      <c r="AI7">
        <v>0.12922948284145111</v>
      </c>
      <c r="AJ7">
        <v>0.14220808002191479</v>
      </c>
      <c r="AK7">
        <v>0.23608291254693259</v>
      </c>
      <c r="AL7">
        <v>-0.3382352505771522</v>
      </c>
      <c r="AM7">
        <v>6.3794409616159342E-2</v>
      </c>
      <c r="AN7">
        <v>5.6281750972337896E-3</v>
      </c>
      <c r="AO7">
        <v>-3.2000468144246452E-2</v>
      </c>
      <c r="AP7">
        <v>-2.789709643095695E-2</v>
      </c>
      <c r="AQ7">
        <v>-4.3119204569097569E-2</v>
      </c>
      <c r="AR7">
        <v>-7.0588235294117618E-2</v>
      </c>
      <c r="AS7">
        <v>-1.352273754186128E-2</v>
      </c>
      <c r="AT7">
        <v>-4.599935334271954E-2</v>
      </c>
      <c r="AU7">
        <v>1.1609079226440279E-2</v>
      </c>
      <c r="AV7">
        <v>-3.9275648698275163E-2</v>
      </c>
      <c r="AW7">
        <v>3.8356172019160313E-2</v>
      </c>
      <c r="AX7">
        <v>-5.2417092798709868E-2</v>
      </c>
      <c r="AY7">
        <v>2.4728150375914248E-2</v>
      </c>
      <c r="AZ7">
        <v>-0.2076301782953518</v>
      </c>
      <c r="BB7">
        <f t="shared" si="0"/>
        <v>-3.2000468144246452E-2</v>
      </c>
    </row>
    <row r="8" spans="1:58" ht="15">
      <c r="A8" s="1" t="s">
        <v>36</v>
      </c>
      <c r="B8" s="4">
        <v>0</v>
      </c>
      <c r="C8">
        <v>5.0531931254058859E-2</v>
      </c>
      <c r="D8">
        <v>-0.1093749856719599</v>
      </c>
      <c r="E8">
        <v>7.4468085106383031E-2</v>
      </c>
      <c r="F8">
        <v>4.0284380271550901E-2</v>
      </c>
      <c r="G8">
        <v>7.6687116807693689E-2</v>
      </c>
      <c r="H8">
        <v>5.9824422643590669E-3</v>
      </c>
      <c r="I8">
        <v>-3.4992335724448487E-2</v>
      </c>
      <c r="J8">
        <v>-7.3529411764705843E-2</v>
      </c>
      <c r="K8">
        <v>3.4129743901282428E-2</v>
      </c>
      <c r="L8">
        <v>1.090471534263515E-2</v>
      </c>
      <c r="M8">
        <v>0.19107583244543361</v>
      </c>
      <c r="N8">
        <v>5.8045343781256253E-2</v>
      </c>
      <c r="O8">
        <v>-7.0092563676301567E-2</v>
      </c>
      <c r="P8">
        <v>6.6454655115692596E-2</v>
      </c>
      <c r="Q8">
        <v>0.19016812481784021</v>
      </c>
      <c r="R8">
        <v>5.4860000000000004E-3</v>
      </c>
      <c r="T8" t="s">
        <v>68</v>
      </c>
      <c r="U8">
        <v>4.1999999999999997E-3</v>
      </c>
      <c r="V8">
        <v>5.1721000000000003E-2</v>
      </c>
      <c r="W8">
        <v>0.1851851764638841</v>
      </c>
      <c r="X8">
        <v>5.0373017407734588E-2</v>
      </c>
      <c r="Y8">
        <v>0.1035714278905611</v>
      </c>
      <c r="Z8">
        <v>2.1324360471787651E-2</v>
      </c>
      <c r="AA8">
        <v>-7.1282787168631678E-3</v>
      </c>
      <c r="AB8">
        <v>-7.3282442748091592E-2</v>
      </c>
      <c r="AC8">
        <v>-4.4806517311609013E-2</v>
      </c>
      <c r="AD8">
        <v>0.22448985991150949</v>
      </c>
      <c r="AE8">
        <v>2.6506006045894589E-2</v>
      </c>
      <c r="AF8">
        <v>-0.127133982199409</v>
      </c>
      <c r="AG8">
        <v>0.1964315371642846</v>
      </c>
      <c r="AH8">
        <v>-0.1001554622248472</v>
      </c>
      <c r="AI8">
        <v>1.0830259205106611E-2</v>
      </c>
      <c r="AJ8">
        <v>9.7008447376605966E-2</v>
      </c>
      <c r="AK8">
        <v>0.10453646452437799</v>
      </c>
      <c r="AL8">
        <v>6.6666658817495783E-2</v>
      </c>
      <c r="AM8">
        <v>0.16168673140185749</v>
      </c>
      <c r="AN8">
        <v>1.5162762811713471E-2</v>
      </c>
      <c r="AO8">
        <v>-3.3261098959137523E-3</v>
      </c>
      <c r="AP8">
        <v>2.737488123446297E-2</v>
      </c>
      <c r="AQ8">
        <v>-6.9031663083606642E-2</v>
      </c>
      <c r="AR8">
        <v>-6.3291139240506333E-2</v>
      </c>
      <c r="AS8">
        <v>-0.24331737474208739</v>
      </c>
      <c r="AT8">
        <v>-0.2207130672872426</v>
      </c>
      <c r="AU8">
        <v>-2.0549784699185669E-2</v>
      </c>
      <c r="AV8">
        <v>-0.28253461211900682</v>
      </c>
      <c r="AW8">
        <v>-6.0685979536346579E-2</v>
      </c>
      <c r="AX8">
        <v>0.129224521204093</v>
      </c>
      <c r="AY8">
        <v>-0.10913721457190829</v>
      </c>
      <c r="AZ8">
        <v>-9.5061780432158072E-2</v>
      </c>
      <c r="BB8">
        <f t="shared" si="0"/>
        <v>-3.3261098959137523E-3</v>
      </c>
    </row>
    <row r="9" spans="1:58" ht="15">
      <c r="A9" s="1" t="s">
        <v>37</v>
      </c>
      <c r="B9" s="4">
        <v>0</v>
      </c>
      <c r="C9">
        <v>-5.94937222419617E-2</v>
      </c>
      <c r="D9">
        <v>6.072874618980717E-2</v>
      </c>
      <c r="E9">
        <v>0.24917491749174919</v>
      </c>
      <c r="F9">
        <v>-3.1890631148850601E-2</v>
      </c>
      <c r="G9">
        <v>-4.98575721022817E-2</v>
      </c>
      <c r="H9">
        <v>7.4950894862340078E-3</v>
      </c>
      <c r="I9">
        <v>-1.510909685844997E-2</v>
      </c>
      <c r="J9">
        <v>-4.7619047619047672E-2</v>
      </c>
      <c r="K9">
        <v>7.1607990056336224E-2</v>
      </c>
      <c r="L9">
        <v>0.32459407377506522</v>
      </c>
      <c r="M9">
        <v>-3.5649500067189373E-2</v>
      </c>
      <c r="N9">
        <v>-4.6022814175971087E-2</v>
      </c>
      <c r="O9">
        <v>0.16271440710937449</v>
      </c>
      <c r="P9">
        <v>-1.8611825192802134E-2</v>
      </c>
      <c r="Q9">
        <v>-8.6956599769381637E-2</v>
      </c>
      <c r="R9">
        <v>2.2214000000000001E-2</v>
      </c>
      <c r="T9" t="s">
        <v>69</v>
      </c>
      <c r="U9">
        <v>4.3E-3</v>
      </c>
      <c r="V9">
        <v>3.1019000000000001E-2</v>
      </c>
      <c r="W9">
        <v>8.3333250549106896E-3</v>
      </c>
      <c r="X9">
        <v>-2.6642985958707399E-2</v>
      </c>
      <c r="Y9">
        <v>-0.10787487344920479</v>
      </c>
      <c r="Z9">
        <v>-6.483517117255333E-2</v>
      </c>
      <c r="AA9">
        <v>-2.7692276392227599E-2</v>
      </c>
      <c r="AB9">
        <v>-1.153212520593083E-2</v>
      </c>
      <c r="AC9">
        <v>-1.9189765458422211E-2</v>
      </c>
      <c r="AD9">
        <v>2.037039473550584E-2</v>
      </c>
      <c r="AE9">
        <v>0.32629109588293931</v>
      </c>
      <c r="AF9">
        <v>0.1244822079767403</v>
      </c>
      <c r="AG9">
        <v>-0.1192114065609837</v>
      </c>
      <c r="AH9">
        <v>-1.354229287642417E-2</v>
      </c>
      <c r="AI9">
        <v>-7.6374284600476683E-3</v>
      </c>
      <c r="AJ9">
        <v>-7.0999176104738604E-2</v>
      </c>
      <c r="AK9">
        <v>2.4529404507906531E-2</v>
      </c>
      <c r="AL9">
        <v>-0.1388889164836308</v>
      </c>
      <c r="AM9">
        <v>9.6612235858097639E-2</v>
      </c>
      <c r="AN9">
        <v>-4.8824015782584329E-2</v>
      </c>
      <c r="AO9">
        <v>2.7725263273304306E-2</v>
      </c>
      <c r="AP9">
        <v>0.12388144739195719</v>
      </c>
      <c r="AQ9">
        <v>2.4716763148846081E-2</v>
      </c>
      <c r="AR9">
        <v>0.1081081081081081</v>
      </c>
      <c r="AS9">
        <v>7.0706781502666294E-2</v>
      </c>
      <c r="AT9">
        <v>-2.047935534111622E-2</v>
      </c>
      <c r="AU9">
        <v>-5.5313421029791532E-2</v>
      </c>
      <c r="AV9">
        <v>3.1497275311132E-2</v>
      </c>
      <c r="AW9">
        <v>0.61423214218104949</v>
      </c>
      <c r="AX9">
        <v>4.1676038977792373E-2</v>
      </c>
      <c r="AY9">
        <v>1.061738851934169E-2</v>
      </c>
      <c r="AZ9">
        <v>-8.9358763954805465E-2</v>
      </c>
      <c r="BB9">
        <f t="shared" si="0"/>
        <v>2.7725263273304306E-2</v>
      </c>
    </row>
    <row r="10" spans="1:58" ht="15">
      <c r="A10" s="1" t="s">
        <v>38</v>
      </c>
      <c r="B10" s="4">
        <v>0</v>
      </c>
      <c r="C10">
        <v>-5.518172755048345E-2</v>
      </c>
      <c r="D10">
        <v>-1.2722452425240061E-3</v>
      </c>
      <c r="E10">
        <v>-2.2457067371202118E-2</v>
      </c>
      <c r="F10">
        <v>-0.1035294252283433</v>
      </c>
      <c r="G10">
        <v>-9.4452833471042941E-2</v>
      </c>
      <c r="H10">
        <v>9.041041779362935E-4</v>
      </c>
      <c r="I10">
        <v>5.9220305961819493E-2</v>
      </c>
      <c r="J10">
        <v>0.10833333333333341</v>
      </c>
      <c r="K10">
        <v>-9.4469076693257326E-2</v>
      </c>
      <c r="L10">
        <v>-6.7370718435288524E-2</v>
      </c>
      <c r="M10">
        <v>-3.1954901482634912E-2</v>
      </c>
      <c r="N10">
        <v>-2.0336719108732249E-2</v>
      </c>
      <c r="O10">
        <v>-2.4674488202606981E-2</v>
      </c>
      <c r="P10">
        <v>-0.12384744341994969</v>
      </c>
      <c r="Q10">
        <v>3.5714320814631328E-2</v>
      </c>
      <c r="R10">
        <v>2.2748000000000001E-2</v>
      </c>
      <c r="T10" t="s">
        <v>70</v>
      </c>
      <c r="U10">
        <v>4.6999999999999993E-3</v>
      </c>
      <c r="V10">
        <v>-4.1619999999999997E-2</v>
      </c>
      <c r="W10">
        <v>-0.11363639946184401</v>
      </c>
      <c r="X10">
        <v>5.4745654370373931E-3</v>
      </c>
      <c r="Y10">
        <v>5.8041082600891032E-2</v>
      </c>
      <c r="Z10">
        <v>1.057585473689304E-2</v>
      </c>
      <c r="AA10">
        <v>-0.1002109672381899</v>
      </c>
      <c r="AB10">
        <v>6.8333333333333357E-2</v>
      </c>
      <c r="AC10">
        <v>-5.2173913043478293E-2</v>
      </c>
      <c r="AD10">
        <v>-7.6225056052162343E-2</v>
      </c>
      <c r="AE10">
        <v>-0.115044298989591</v>
      </c>
      <c r="AF10">
        <v>-4.7882118478779663E-2</v>
      </c>
      <c r="AG10">
        <v>2.5580511365473239E-2</v>
      </c>
      <c r="AH10">
        <v>5.2407252108439772E-2</v>
      </c>
      <c r="AI10">
        <v>-5.9224957803710947E-2</v>
      </c>
      <c r="AJ10">
        <v>-2.5230066842456659E-2</v>
      </c>
      <c r="AK10">
        <v>-6.881087579981604E-2</v>
      </c>
      <c r="AL10">
        <v>-0.21236557950999979</v>
      </c>
      <c r="AM10">
        <v>-9.2023589942601847E-2</v>
      </c>
      <c r="AN10">
        <v>-4.4094438661247508E-2</v>
      </c>
      <c r="AO10">
        <v>-4.7760603826351743E-2</v>
      </c>
      <c r="AP10">
        <v>9.6512602935378444E-2</v>
      </c>
      <c r="AQ10">
        <v>1.407038653331338E-2</v>
      </c>
      <c r="AR10">
        <v>0.1707317073170731</v>
      </c>
      <c r="AS10">
        <v>-3.2285441315659018E-2</v>
      </c>
      <c r="AT10">
        <v>-0.43994660102491151</v>
      </c>
      <c r="AU10">
        <v>-3.5188851180806717E-2</v>
      </c>
      <c r="AV10">
        <v>-0.1152370497550796</v>
      </c>
      <c r="AW10">
        <v>-0.18213453778049449</v>
      </c>
      <c r="AX10">
        <v>5.4192966476546138E-2</v>
      </c>
      <c r="AY10">
        <v>-3.8251786143491007E-2</v>
      </c>
      <c r="AZ10">
        <v>-9.1011244784258927E-2</v>
      </c>
      <c r="BB10">
        <f t="shared" si="0"/>
        <v>-4.7760603826351729E-2</v>
      </c>
    </row>
    <row r="11" spans="1:58" ht="15">
      <c r="A11" s="1" t="s">
        <v>39</v>
      </c>
      <c r="B11" s="4">
        <v>0</v>
      </c>
      <c r="C11">
        <v>-3.0769049734353788E-3</v>
      </c>
      <c r="D11">
        <v>-9.4267535361514776E-2</v>
      </c>
      <c r="E11">
        <v>0.2743243243243243</v>
      </c>
      <c r="F11">
        <v>-7.0866137790421724E-2</v>
      </c>
      <c r="G11">
        <v>0.15562916373556621</v>
      </c>
      <c r="H11">
        <v>9.880958720897226E-3</v>
      </c>
      <c r="I11">
        <v>-1.1363713386027929E-2</v>
      </c>
      <c r="J11">
        <v>-4.5112781954887222E-2</v>
      </c>
      <c r="K11">
        <v>1.2704578847694711E-2</v>
      </c>
      <c r="L11">
        <v>-0.17723145407486021</v>
      </c>
      <c r="M11">
        <v>-8.0582517859480784E-2</v>
      </c>
      <c r="N11">
        <v>-7.034942380957121E-2</v>
      </c>
      <c r="O11">
        <v>0.18325239684559591</v>
      </c>
      <c r="P11">
        <v>-1.4948576895479571E-2</v>
      </c>
      <c r="Q11">
        <v>-0.18872294392833749</v>
      </c>
      <c r="R11">
        <v>2.8989999999999998E-2</v>
      </c>
      <c r="T11" t="s">
        <v>71</v>
      </c>
      <c r="U11">
        <v>4.4000000000000003E-3</v>
      </c>
      <c r="V11">
        <v>4.8021000000000001E-2</v>
      </c>
      <c r="W11">
        <v>-0.20279717792428451</v>
      </c>
      <c r="X11">
        <v>6.3520775558714604E-2</v>
      </c>
      <c r="Y11">
        <v>1.142860018841629E-2</v>
      </c>
      <c r="Z11">
        <v>0.19302321563339639</v>
      </c>
      <c r="AA11">
        <v>2.2274253558133061E-2</v>
      </c>
      <c r="AB11">
        <v>0.2932917316692667</v>
      </c>
      <c r="AC11">
        <v>-2.0642201834862432E-2</v>
      </c>
      <c r="AD11">
        <v>-5.6974450522478633E-2</v>
      </c>
      <c r="AE11">
        <v>1.000003461284193E-2</v>
      </c>
      <c r="AF11">
        <v>0.13561148511313309</v>
      </c>
      <c r="AG11">
        <v>-5.4433868450429752E-2</v>
      </c>
      <c r="AH11">
        <v>-3.3761012559917369E-2</v>
      </c>
      <c r="AI11">
        <v>0.10816063582949489</v>
      </c>
      <c r="AJ11">
        <v>-0.17646026747757221</v>
      </c>
      <c r="AK11">
        <v>0.14768682650673329</v>
      </c>
      <c r="AL11">
        <v>0.47781563994922083</v>
      </c>
      <c r="AM11">
        <v>-6.4716439894204836E-2</v>
      </c>
      <c r="AN11">
        <v>4.9294065037001962E-2</v>
      </c>
      <c r="AO11">
        <v>3.7021060775355989E-2</v>
      </c>
      <c r="AP11">
        <v>-2.4796046431089899E-2</v>
      </c>
      <c r="AQ11">
        <v>-0.17641226026291551</v>
      </c>
      <c r="AR11">
        <v>-3.645833333333337E-2</v>
      </c>
      <c r="AS11">
        <v>4.5654056321276171E-2</v>
      </c>
      <c r="AT11">
        <v>-7.1485426129554996E-3</v>
      </c>
      <c r="AU11">
        <v>0.2403587662824562</v>
      </c>
      <c r="AV11">
        <v>-4.5091627162894277E-3</v>
      </c>
      <c r="AW11">
        <v>0.17588648759864939</v>
      </c>
      <c r="AX11">
        <v>8.3042159258978954E-2</v>
      </c>
      <c r="AY11">
        <v>0.122890577353012</v>
      </c>
      <c r="AZ11">
        <v>-0.24721878396506891</v>
      </c>
      <c r="BB11">
        <f t="shared" si="0"/>
        <v>3.7021060775355975E-2</v>
      </c>
    </row>
    <row r="12" spans="1:58" ht="15">
      <c r="A12" s="1" t="s">
        <v>40</v>
      </c>
      <c r="B12" s="4">
        <v>0</v>
      </c>
      <c r="C12">
        <v>4.6296023065151024E-3</v>
      </c>
      <c r="D12">
        <v>3.5161744777110648E-2</v>
      </c>
      <c r="E12">
        <v>-0.14740190880169671</v>
      </c>
      <c r="F12">
        <v>6.4971757500554395E-2</v>
      </c>
      <c r="G12">
        <v>1.226672178335075E-2</v>
      </c>
      <c r="H12">
        <v>-2.0384445003467921E-2</v>
      </c>
      <c r="I12">
        <v>-9.24627101090022E-2</v>
      </c>
      <c r="J12">
        <v>-0.13385826771653539</v>
      </c>
      <c r="K12">
        <v>-4.1102723095007399E-2</v>
      </c>
      <c r="L12">
        <v>-0.1108115450320907</v>
      </c>
      <c r="M12">
        <v>-2.0767340927727359E-2</v>
      </c>
      <c r="N12">
        <v>-4.4349298116530537E-2</v>
      </c>
      <c r="O12">
        <v>-3.9447731755424256E-3</v>
      </c>
      <c r="P12">
        <v>-6.0458904941119385E-2</v>
      </c>
      <c r="Q12">
        <v>-1.3554039128223059E-2</v>
      </c>
      <c r="R12">
        <v>-4.7570000000000001E-2</v>
      </c>
      <c r="T12" t="s">
        <v>72</v>
      </c>
      <c r="U12">
        <v>4.0999999999999995E-3</v>
      </c>
      <c r="V12">
        <v>3.4669999999999999E-2</v>
      </c>
      <c r="W12">
        <v>-0.12573101086686769</v>
      </c>
      <c r="X12">
        <v>4.1544159376852852E-2</v>
      </c>
      <c r="Y12">
        <v>4.1807859817932558E-2</v>
      </c>
      <c r="Z12">
        <v>-2.9239750585143831E-2</v>
      </c>
      <c r="AA12">
        <v>5.8486310573413691E-2</v>
      </c>
      <c r="AB12">
        <v>6.5138721351025275E-2</v>
      </c>
      <c r="AC12">
        <v>-3.9812646370023463E-2</v>
      </c>
      <c r="AD12">
        <v>-0.1312500186264508</v>
      </c>
      <c r="AE12">
        <v>0.34158418669153412</v>
      </c>
      <c r="AF12">
        <v>2.6305849219810499E-2</v>
      </c>
      <c r="AG12">
        <v>-3.7783879609048172E-2</v>
      </c>
      <c r="AH12">
        <v>9.7134962907249767E-2</v>
      </c>
      <c r="AI12">
        <v>1.16910455610908E-4</v>
      </c>
      <c r="AJ12">
        <v>2.6120201849694661E-2</v>
      </c>
      <c r="AK12">
        <v>5.6087488664544383E-2</v>
      </c>
      <c r="AL12">
        <v>0.15011549811093181</v>
      </c>
      <c r="AM12">
        <v>-4.4461507891407903E-2</v>
      </c>
      <c r="AN12">
        <v>4.8540079932770652E-2</v>
      </c>
      <c r="AO12">
        <v>-3.0651228299527237E-3</v>
      </c>
      <c r="AP12">
        <v>-2.1411864959272719E-2</v>
      </c>
      <c r="AQ12">
        <v>0.1335739591609364</v>
      </c>
      <c r="AR12">
        <v>-9.7297297297297303E-2</v>
      </c>
      <c r="AS12">
        <v>-0.1233136493702212</v>
      </c>
      <c r="AT12">
        <v>-0.33199996948242178</v>
      </c>
      <c r="AU12">
        <v>6.2183608387184952E-2</v>
      </c>
      <c r="AV12">
        <v>4.4076632613959443E-2</v>
      </c>
      <c r="AW12">
        <v>-0.13510251998948539</v>
      </c>
      <c r="AX12">
        <v>-2.3915307197702958E-2</v>
      </c>
      <c r="AY12">
        <v>-3.036913880426317E-2</v>
      </c>
      <c r="AZ12">
        <v>-0.1100164301324746</v>
      </c>
      <c r="BB12">
        <f t="shared" si="0"/>
        <v>-3.0651228299527242E-3</v>
      </c>
    </row>
    <row r="13" spans="1:58" ht="15">
      <c r="A13" s="1" t="s">
        <v>41</v>
      </c>
      <c r="B13" s="4">
        <v>0</v>
      </c>
      <c r="C13">
        <v>8.4485380716099012E-2</v>
      </c>
      <c r="D13">
        <v>0.78260869114520637</v>
      </c>
      <c r="E13">
        <v>0.29228855721393038</v>
      </c>
      <c r="F13">
        <v>3.183027177315001E-2</v>
      </c>
      <c r="G13">
        <v>-0.1095305922716842</v>
      </c>
      <c r="H13">
        <v>-1.405972857174276E-2</v>
      </c>
      <c r="I13">
        <v>8.0911650270521163E-2</v>
      </c>
      <c r="J13">
        <v>4.5454545454545407E-2</v>
      </c>
      <c r="K13">
        <v>-8.3270006912957717E-2</v>
      </c>
      <c r="L13">
        <v>-2.696668914134237E-2</v>
      </c>
      <c r="M13">
        <v>3.3788660832821733E-2</v>
      </c>
      <c r="N13">
        <v>0.17479062371374379</v>
      </c>
      <c r="O13">
        <v>0.19849503016707909</v>
      </c>
      <c r="P13">
        <v>1.0337252875048497E-2</v>
      </c>
      <c r="Q13">
        <v>9.0076231967815446E-2</v>
      </c>
      <c r="R13">
        <v>6.9143999999999997E-2</v>
      </c>
      <c r="T13" t="s">
        <v>73</v>
      </c>
      <c r="U13">
        <v>4.5000000000000005E-3</v>
      </c>
      <c r="V13">
        <v>1.1320999999999999E-2</v>
      </c>
      <c r="W13">
        <v>-4.3478299005443637E-2</v>
      </c>
      <c r="X13">
        <v>-7.1186476335859838E-2</v>
      </c>
      <c r="Y13">
        <v>8.676828959573335E-3</v>
      </c>
      <c r="Z13">
        <v>-5.1427685572271183E-2</v>
      </c>
      <c r="AA13">
        <v>-4.5503840073347963E-2</v>
      </c>
      <c r="AB13">
        <v>-3.9637599093997777E-2</v>
      </c>
      <c r="AC13">
        <v>-8.9756097560975578E-2</v>
      </c>
      <c r="AD13">
        <v>1.19903388448237E-2</v>
      </c>
      <c r="AE13">
        <v>0.15790976479447011</v>
      </c>
      <c r="AF13">
        <v>7.9845016468169216E-2</v>
      </c>
      <c r="AG13">
        <v>-6.5501820048840642E-2</v>
      </c>
      <c r="AH13">
        <v>2.101897180894996E-2</v>
      </c>
      <c r="AI13">
        <v>-1.963542308023614E-2</v>
      </c>
      <c r="AJ13">
        <v>5.3807842897238611E-2</v>
      </c>
      <c r="AK13">
        <v>-1.468036716389542E-2</v>
      </c>
      <c r="AL13">
        <v>6.6265044667098261E-2</v>
      </c>
      <c r="AM13">
        <v>-5.2047161149227028E-2</v>
      </c>
      <c r="AN13">
        <v>8.3327314114710394E-2</v>
      </c>
      <c r="AO13">
        <v>-2.9914477225849762E-3</v>
      </c>
      <c r="AP13">
        <v>0.1018803454974551</v>
      </c>
      <c r="AQ13">
        <v>-2.6539277916689311E-2</v>
      </c>
      <c r="AR13">
        <v>-2.39520958083832E-2</v>
      </c>
      <c r="AS13">
        <v>9.9133688732111036E-2</v>
      </c>
      <c r="AT13">
        <v>5.0299408036675868E-2</v>
      </c>
      <c r="AU13">
        <v>-0.2750169960474993</v>
      </c>
      <c r="AV13">
        <v>-2.8700170397872982E-2</v>
      </c>
      <c r="AW13">
        <v>9.0655587906292023E-3</v>
      </c>
      <c r="AX13">
        <v>4.2840316366927977E-2</v>
      </c>
      <c r="AY13">
        <v>-3.1899199553924062E-2</v>
      </c>
      <c r="AZ13">
        <v>6.1500848746669501E-3</v>
      </c>
      <c r="BB13">
        <f t="shared" si="0"/>
        <v>-2.9914477225849762E-3</v>
      </c>
    </row>
    <row r="14" spans="1:58" ht="15">
      <c r="A14" s="1" t="s">
        <v>42</v>
      </c>
      <c r="B14" s="4">
        <v>0</v>
      </c>
      <c r="C14">
        <v>-1.416422308358811E-3</v>
      </c>
      <c r="D14">
        <v>0.1814024665042242</v>
      </c>
      <c r="E14">
        <v>0.26756496631376309</v>
      </c>
      <c r="F14">
        <v>3.5989743220745662E-2</v>
      </c>
      <c r="G14">
        <v>-7.1885024855827817E-2</v>
      </c>
      <c r="H14">
        <v>-0.1142958018679006</v>
      </c>
      <c r="I14">
        <v>1.2009126759775951E-2</v>
      </c>
      <c r="J14">
        <v>-0.21739130434782611</v>
      </c>
      <c r="K14">
        <v>-0.14549956415795851</v>
      </c>
      <c r="L14">
        <v>-0.25349293156225278</v>
      </c>
      <c r="M14">
        <v>-6.815024256686153E-2</v>
      </c>
      <c r="N14">
        <v>-8.3535884625345336E-2</v>
      </c>
      <c r="O14">
        <v>0.13931664907265359</v>
      </c>
      <c r="P14">
        <v>-0.25054354776825682</v>
      </c>
      <c r="Q14">
        <v>9.2436987587003916E-2</v>
      </c>
      <c r="R14">
        <v>-8.3300000000000006E-3</v>
      </c>
      <c r="T14" t="s">
        <v>74</v>
      </c>
      <c r="U14">
        <v>4.7999999999999996E-3</v>
      </c>
      <c r="V14">
        <v>2.2835000000000001E-2</v>
      </c>
      <c r="W14">
        <v>-5.594400464366045E-2</v>
      </c>
      <c r="X14">
        <v>-3.8321143248648333E-2</v>
      </c>
      <c r="Y14">
        <v>5.8064540569413133E-2</v>
      </c>
      <c r="Z14">
        <v>0.17763157894736839</v>
      </c>
      <c r="AA14">
        <v>1.021568151494656E-2</v>
      </c>
      <c r="AB14">
        <v>-0.1981132075471698</v>
      </c>
      <c r="AC14">
        <v>-2.090032154340837E-2</v>
      </c>
      <c r="AD14">
        <v>2.132705143660751E-2</v>
      </c>
      <c r="AE14">
        <v>4.2838018741633288E-2</v>
      </c>
      <c r="AF14">
        <v>3.4836133085211163E-2</v>
      </c>
      <c r="AG14">
        <v>0.16260881348320441</v>
      </c>
      <c r="AH14">
        <v>-2.464127057674503E-2</v>
      </c>
      <c r="AI14">
        <v>-5.7939858482916613E-2</v>
      </c>
      <c r="AJ14">
        <v>5.793408116637444E-2</v>
      </c>
      <c r="AK14">
        <v>0.15205956047456359</v>
      </c>
      <c r="AL14">
        <v>-9.2278677287832789E-2</v>
      </c>
      <c r="AM14">
        <v>-3.5329326232160667E-2</v>
      </c>
      <c r="AN14">
        <v>7.1126882129419764E-3</v>
      </c>
      <c r="AO14">
        <v>1.3076364135638644E-2</v>
      </c>
      <c r="AP14">
        <v>6.8755998079146785E-2</v>
      </c>
      <c r="AQ14">
        <v>-0.1526717648549073</v>
      </c>
      <c r="AR14">
        <v>-6.7484662576687171E-2</v>
      </c>
      <c r="AS14">
        <v>-8.3187372383801805E-2</v>
      </c>
      <c r="AT14">
        <v>-2.5085547952742981E-2</v>
      </c>
      <c r="AU14">
        <v>2.816906117019125E-3</v>
      </c>
      <c r="AV14">
        <v>0.16423291030670789</v>
      </c>
      <c r="AW14">
        <v>7.9474747567949366E-2</v>
      </c>
      <c r="AX14">
        <v>0.11632078388337549</v>
      </c>
      <c r="AY14">
        <v>7.4270962766445958E-2</v>
      </c>
      <c r="AZ14">
        <v>6.1126091129293236E-4</v>
      </c>
      <c r="BB14">
        <f t="shared" si="0"/>
        <v>1.3076364135638644E-2</v>
      </c>
    </row>
    <row r="15" spans="1:58" ht="15">
      <c r="A15" s="1" t="s">
        <v>43</v>
      </c>
      <c r="B15" s="4">
        <v>1E-4</v>
      </c>
      <c r="C15">
        <v>6.6666710063680856E-2</v>
      </c>
      <c r="D15">
        <v>9.4193587764616948E-2</v>
      </c>
      <c r="E15">
        <v>5.0113895216400861E-2</v>
      </c>
      <c r="F15">
        <v>0.20595530533372511</v>
      </c>
      <c r="G15">
        <v>-4.9913826409382911E-2</v>
      </c>
      <c r="H15">
        <v>6.3256857516970744E-2</v>
      </c>
      <c r="I15">
        <v>5.025293984873036E-2</v>
      </c>
      <c r="J15">
        <v>3.3333333333333437E-2</v>
      </c>
      <c r="K15">
        <v>-1.7101367948565201E-2</v>
      </c>
      <c r="L15">
        <v>2.592137148229368E-3</v>
      </c>
      <c r="M15">
        <v>-0.16940295288891449</v>
      </c>
      <c r="N15">
        <v>7.1376874785210598E-2</v>
      </c>
      <c r="O15">
        <v>-0.17054350020636849</v>
      </c>
      <c r="P15">
        <v>0.13532423208191124</v>
      </c>
      <c r="Q15">
        <v>1.666672309033923E-2</v>
      </c>
      <c r="R15">
        <v>4.3612999999999999E-2</v>
      </c>
      <c r="T15" t="s">
        <v>75</v>
      </c>
      <c r="U15">
        <v>4.0000000000000001E-3</v>
      </c>
      <c r="V15">
        <v>2.0197E-2</v>
      </c>
      <c r="W15">
        <v>0.27407407276587881</v>
      </c>
      <c r="X15">
        <v>0.1518808278161636</v>
      </c>
      <c r="Y15">
        <v>1.626015400133651E-2</v>
      </c>
      <c r="Z15">
        <v>2.9795158286778371E-2</v>
      </c>
      <c r="AA15">
        <v>6.40449095308111E-2</v>
      </c>
      <c r="AB15">
        <v>0.13529411764705879</v>
      </c>
      <c r="AC15">
        <v>-4.2145593869731823E-2</v>
      </c>
      <c r="AD15">
        <v>0.28306271072524058</v>
      </c>
      <c r="AE15">
        <v>0.26572528883183583</v>
      </c>
      <c r="AF15">
        <v>1.683167366317995E-2</v>
      </c>
      <c r="AG15">
        <v>0.29216963674576513</v>
      </c>
      <c r="AH15">
        <v>5.1079359225640893E-2</v>
      </c>
      <c r="AI15">
        <v>-2.9413942721646661E-2</v>
      </c>
      <c r="AJ15">
        <v>6.2384262834045863E-2</v>
      </c>
      <c r="AK15">
        <v>0.1113716633433839</v>
      </c>
      <c r="AL15">
        <v>-5.6016591558221702E-2</v>
      </c>
      <c r="AM15">
        <v>6.4284149934538792E-2</v>
      </c>
      <c r="AN15">
        <v>-5.5197026648633463E-2</v>
      </c>
      <c r="AO15">
        <v>7.1826457692571816E-2</v>
      </c>
      <c r="AP15">
        <v>6.1032764984547898E-2</v>
      </c>
      <c r="AQ15">
        <v>7.7220003766829137E-3</v>
      </c>
      <c r="AR15">
        <v>1.9736842105263049E-2</v>
      </c>
      <c r="AS15">
        <v>1.9147596099428291E-2</v>
      </c>
      <c r="AT15">
        <v>-7.836258027455778E-2</v>
      </c>
      <c r="AU15">
        <v>1.0299563262418539E-2</v>
      </c>
      <c r="AV15">
        <v>0.10166751306380491</v>
      </c>
      <c r="AW15">
        <v>-1.7925719271615011E-2</v>
      </c>
      <c r="AX15">
        <v>-8.1602127894522258E-3</v>
      </c>
      <c r="AY15">
        <v>-4.9471273686577437E-2</v>
      </c>
      <c r="AZ15">
        <v>0.38179594866121502</v>
      </c>
      <c r="BB15">
        <f t="shared" si="0"/>
        <v>7.1826457692571816E-2</v>
      </c>
    </row>
    <row r="16" spans="1:58" ht="15">
      <c r="A16" s="1" t="s">
        <v>44</v>
      </c>
      <c r="B16" s="4">
        <v>0</v>
      </c>
      <c r="C16">
        <v>-4.3882923268861007E-2</v>
      </c>
      <c r="D16">
        <v>-0.24764154550654771</v>
      </c>
      <c r="E16">
        <v>-0.31887201735357917</v>
      </c>
      <c r="F16">
        <v>-0.23662552752562041</v>
      </c>
      <c r="G16">
        <v>0.1105072674826368</v>
      </c>
      <c r="H16">
        <v>5.7618342088328056E-3</v>
      </c>
      <c r="I16">
        <v>-8.4453731309192093E-2</v>
      </c>
      <c r="J16">
        <v>0.32258064516129031</v>
      </c>
      <c r="K16">
        <v>0.108349953027487</v>
      </c>
      <c r="L16">
        <v>-0.28111303573344992</v>
      </c>
      <c r="M16">
        <v>-8.7151864964516546E-2</v>
      </c>
      <c r="N16">
        <v>-8.0913823902997617E-2</v>
      </c>
      <c r="O16">
        <v>-0.26463390806075732</v>
      </c>
      <c r="P16">
        <v>0.18758454832406435</v>
      </c>
      <c r="Q16">
        <v>-0.1059269566055407</v>
      </c>
      <c r="R16">
        <v>-5.2589999999999998E-2</v>
      </c>
      <c r="T16" t="s">
        <v>76</v>
      </c>
      <c r="U16">
        <v>3.9000000000000003E-3</v>
      </c>
      <c r="V16">
        <v>-9.9000000000000008E-3</v>
      </c>
      <c r="W16">
        <v>9.5930208783977955E-2</v>
      </c>
      <c r="X16">
        <v>-0.13036016500692441</v>
      </c>
      <c r="Y16">
        <v>6.3999966690871934E-2</v>
      </c>
      <c r="Z16">
        <v>3.9783001808318293E-2</v>
      </c>
      <c r="AA16">
        <v>-7.0749706062863349E-2</v>
      </c>
      <c r="AB16">
        <v>2.5906735751295429E-3</v>
      </c>
      <c r="AC16">
        <v>1.48571428571429E-2</v>
      </c>
      <c r="AD16">
        <v>1.6274805124076419E-2</v>
      </c>
      <c r="AE16">
        <v>4.9695740365111478E-2</v>
      </c>
      <c r="AF16">
        <v>0.1084063425038246</v>
      </c>
      <c r="AG16">
        <v>-0.16502869374576271</v>
      </c>
      <c r="AH16">
        <v>-1.6483554510790869E-2</v>
      </c>
      <c r="AI16">
        <v>6.6657925543040175E-2</v>
      </c>
      <c r="AJ16">
        <v>4.863913999258429E-2</v>
      </c>
      <c r="AK16">
        <v>-3.1282232457170878E-2</v>
      </c>
      <c r="AL16">
        <v>-3.5164904954306457E-2</v>
      </c>
      <c r="AM16">
        <v>1.0396587178851389E-4</v>
      </c>
      <c r="AN16">
        <v>5.1659338295373169E-2</v>
      </c>
      <c r="AO16">
        <v>-2.9022158505923562E-3</v>
      </c>
      <c r="AP16">
        <v>-9.2505674185578313E-2</v>
      </c>
      <c r="AQ16">
        <v>8.9399964678729127E-3</v>
      </c>
      <c r="AR16">
        <v>-3.2258064516128997E-2</v>
      </c>
      <c r="AS16">
        <v>3.0131714998160138E-2</v>
      </c>
      <c r="AT16">
        <v>3.4263895960426893E-2</v>
      </c>
      <c r="AU16">
        <v>-1.791776445769722E-2</v>
      </c>
      <c r="AV16">
        <v>-0.14170909874230461</v>
      </c>
      <c r="AW16">
        <v>4.1069107442911923E-2</v>
      </c>
      <c r="AX16">
        <v>3.6471597515208558E-2</v>
      </c>
      <c r="AY16">
        <v>5.2111080326387782E-2</v>
      </c>
      <c r="AZ16">
        <v>-0.11229004514985801</v>
      </c>
      <c r="BB16">
        <f t="shared" si="0"/>
        <v>-2.9022158505923562E-3</v>
      </c>
    </row>
    <row r="17" spans="1:54" ht="15">
      <c r="A17" s="1" t="s">
        <v>45</v>
      </c>
      <c r="B17" s="4">
        <v>0</v>
      </c>
      <c r="C17">
        <v>3.3379601547276039E-2</v>
      </c>
      <c r="D17">
        <v>-9.2476454259178276E-2</v>
      </c>
      <c r="E17">
        <v>9.5541401273886439E-3</v>
      </c>
      <c r="F17">
        <v>5.3908303829837134E-3</v>
      </c>
      <c r="G17">
        <v>5.7096041767573442E-2</v>
      </c>
      <c r="H17">
        <v>-1.9372733718980961E-2</v>
      </c>
      <c r="I17">
        <v>4.9416064388418501E-2</v>
      </c>
      <c r="J17">
        <v>0</v>
      </c>
      <c r="K17">
        <v>-8.490287181551559E-2</v>
      </c>
      <c r="L17">
        <v>-0.14946664929183129</v>
      </c>
      <c r="M17">
        <v>0.1697835046630545</v>
      </c>
      <c r="N17">
        <v>-8.2037245496116018E-3</v>
      </c>
      <c r="O17">
        <v>1.2363246823570821E-2</v>
      </c>
      <c r="P17">
        <v>3.1514998101506153E-2</v>
      </c>
      <c r="Q17">
        <v>-2.9619047838132299E-2</v>
      </c>
      <c r="R17">
        <v>-3.1359999999999999E-2</v>
      </c>
      <c r="T17" t="s">
        <v>77</v>
      </c>
      <c r="U17">
        <v>4.0000000000000001E-3</v>
      </c>
      <c r="V17">
        <v>5.7300999999999998E-2</v>
      </c>
      <c r="W17">
        <v>0.29973477988273339</v>
      </c>
      <c r="X17">
        <v>-5.9172009452849172E-3</v>
      </c>
      <c r="Y17">
        <v>-3.5714315278270847E-2</v>
      </c>
      <c r="Z17">
        <v>2.260869565217383E-2</v>
      </c>
      <c r="AA17">
        <v>2.4999965320933851E-2</v>
      </c>
      <c r="AB17">
        <v>2.4547803617571029E-2</v>
      </c>
      <c r="AC17">
        <v>2.1959459459459429E-2</v>
      </c>
      <c r="AD17">
        <v>0.14946622236529231</v>
      </c>
      <c r="AE17">
        <v>-7.2463768115942018E-2</v>
      </c>
      <c r="AF17">
        <v>-0.12064424026924669</v>
      </c>
      <c r="AG17">
        <v>2.6675367297898319E-2</v>
      </c>
      <c r="AH17">
        <v>-1.9242714702369931E-2</v>
      </c>
      <c r="AI17">
        <v>8.1645156743829217E-2</v>
      </c>
      <c r="AJ17">
        <v>9.8794581064989284E-3</v>
      </c>
      <c r="AK17">
        <v>4.8616062873382049E-2</v>
      </c>
      <c r="AL17">
        <v>0.12756263321434849</v>
      </c>
      <c r="AM17">
        <v>0.22110190615351041</v>
      </c>
      <c r="AN17">
        <v>8.6235651181722162E-2</v>
      </c>
      <c r="AO17">
        <v>5.3050631032433862E-2</v>
      </c>
      <c r="AP17">
        <v>4.0666466983307892E-3</v>
      </c>
      <c r="AQ17">
        <v>4.3037933119786757E-2</v>
      </c>
      <c r="AR17">
        <v>0.22</v>
      </c>
      <c r="AS17">
        <v>-8.2265652419264423E-3</v>
      </c>
      <c r="AT17">
        <v>5.7668747119961949E-2</v>
      </c>
      <c r="AU17">
        <v>-4.6240993342819503E-2</v>
      </c>
      <c r="AV17">
        <v>7.7247141179751067E-2</v>
      </c>
      <c r="AW17">
        <v>8.3907274671754184E-2</v>
      </c>
      <c r="AX17">
        <v>-0.14959290639172271</v>
      </c>
      <c r="AY17">
        <v>0.16485285345580619</v>
      </c>
      <c r="AZ17">
        <v>0.20069724611342091</v>
      </c>
      <c r="BB17">
        <f t="shared" si="0"/>
        <v>5.3050631032433876E-2</v>
      </c>
    </row>
    <row r="18" spans="1:54" ht="15">
      <c r="A18" s="1" t="s">
        <v>46</v>
      </c>
      <c r="B18" s="4">
        <v>1E-4</v>
      </c>
      <c r="C18">
        <v>5.3836514347944684E-3</v>
      </c>
      <c r="D18">
        <v>2.2452490549236041E-2</v>
      </c>
      <c r="E18">
        <v>4.6267087276550933E-2</v>
      </c>
      <c r="F18">
        <v>-2.41286631927865E-2</v>
      </c>
      <c r="G18">
        <v>0.20927144998778099</v>
      </c>
      <c r="H18">
        <v>-2.620829628689714E-2</v>
      </c>
      <c r="I18">
        <v>-0.1558989840356696</v>
      </c>
      <c r="J18">
        <v>0.1219512195121952</v>
      </c>
      <c r="K18">
        <v>0.24437257656081221</v>
      </c>
      <c r="L18">
        <v>-0.1022002598795001</v>
      </c>
      <c r="M18">
        <v>-0.1043331718332516</v>
      </c>
      <c r="N18">
        <v>-5.0987620412567547E-2</v>
      </c>
      <c r="O18">
        <v>-6.8013133596328212E-2</v>
      </c>
      <c r="P18">
        <v>-1.7055214723926349E-2</v>
      </c>
      <c r="Q18">
        <v>0.1133720155782583</v>
      </c>
      <c r="R18">
        <v>3.5772999999999999E-2</v>
      </c>
      <c r="T18" t="s">
        <v>78</v>
      </c>
      <c r="U18">
        <v>3.7000000000000002E-3</v>
      </c>
      <c r="V18">
        <v>-2.4989999999999998E-2</v>
      </c>
      <c r="W18">
        <v>0.1857142509593914</v>
      </c>
      <c r="X18">
        <v>2.1825423481543371E-2</v>
      </c>
      <c r="Y18">
        <v>5.0682296501954438E-2</v>
      </c>
      <c r="Z18">
        <v>4.9319727891156573E-2</v>
      </c>
      <c r="AA18">
        <v>0.135255044239494</v>
      </c>
      <c r="AB18">
        <v>-0.30138713745271117</v>
      </c>
      <c r="AC18">
        <v>-9.7520661157024846E-2</v>
      </c>
      <c r="AD18">
        <v>-0.10371518147639699</v>
      </c>
      <c r="AE18">
        <v>-3.125000000000044E-3</v>
      </c>
      <c r="AF18">
        <v>0.1305941941743376</v>
      </c>
      <c r="AG18">
        <v>9.5883852654714996E-2</v>
      </c>
      <c r="AH18">
        <v>0.19588613703283861</v>
      </c>
      <c r="AI18">
        <v>5.1532345313468397E-2</v>
      </c>
      <c r="AJ18">
        <v>1.9233903963263851E-2</v>
      </c>
      <c r="AK18">
        <v>1.692060734021839E-3</v>
      </c>
      <c r="AL18">
        <v>-0.1979797612962727</v>
      </c>
      <c r="AM18">
        <v>-5.2600986985279818E-2</v>
      </c>
      <c r="AN18">
        <v>-0.10466187138484249</v>
      </c>
      <c r="AO18">
        <v>-8.2687561382591736E-3</v>
      </c>
      <c r="AP18">
        <v>-0.14489636857336119</v>
      </c>
      <c r="AQ18">
        <v>-2.9126186624346961E-2</v>
      </c>
      <c r="AR18">
        <v>1.092896174863389E-2</v>
      </c>
      <c r="AS18">
        <v>-4.2738700139786652E-2</v>
      </c>
      <c r="AT18">
        <v>-1.6241339348193499E-2</v>
      </c>
      <c r="AU18">
        <v>-3.8588393406008843E-2</v>
      </c>
      <c r="AV18">
        <v>8.4890637606516384E-2</v>
      </c>
      <c r="AW18">
        <v>-1.270937724679555E-2</v>
      </c>
      <c r="AX18">
        <v>-4.1194889314858041E-2</v>
      </c>
      <c r="AY18">
        <v>-2.0384390578333859E-2</v>
      </c>
      <c r="AZ18">
        <v>-6.6362519326638725E-2</v>
      </c>
      <c r="BB18">
        <f t="shared" si="0"/>
        <v>-8.2687561382591736E-3</v>
      </c>
    </row>
    <row r="19" spans="1:54" ht="15">
      <c r="A19" s="1" t="s">
        <v>47</v>
      </c>
      <c r="B19" s="4">
        <v>1E-4</v>
      </c>
      <c r="C19">
        <v>-4.4176751649748658E-2</v>
      </c>
      <c r="D19">
        <v>-0.19594598208316619</v>
      </c>
      <c r="E19">
        <v>-0.31457286432160803</v>
      </c>
      <c r="F19">
        <v>-0.15659344924012919</v>
      </c>
      <c r="G19">
        <v>3.7419291216318477E-2</v>
      </c>
      <c r="H19">
        <v>-6.6872190985473146E-2</v>
      </c>
      <c r="I19">
        <v>8.333424902670683E-2</v>
      </c>
      <c r="J19">
        <v>-0.2318840579710145</v>
      </c>
      <c r="K19">
        <v>-0.22983333694766989</v>
      </c>
      <c r="L19">
        <v>-0.25840181994591882</v>
      </c>
      <c r="M19">
        <v>-0.2184124624667132</v>
      </c>
      <c r="N19">
        <v>-0.2226486414328612</v>
      </c>
      <c r="O19">
        <v>-0.33061179039459138</v>
      </c>
      <c r="P19">
        <v>-5.6297590812632747E-2</v>
      </c>
      <c r="Q19">
        <v>-4.6997375797516387E-2</v>
      </c>
      <c r="R19">
        <v>-8.7959999999999997E-2</v>
      </c>
    </row>
    <row r="20" spans="1:54" ht="15">
      <c r="A20" s="1" t="s">
        <v>48</v>
      </c>
      <c r="B20" s="4">
        <v>2.9999999999999997E-4</v>
      </c>
      <c r="C20">
        <v>-4.341732538708809E-2</v>
      </c>
      <c r="D20">
        <v>5.042020173979056E-2</v>
      </c>
      <c r="E20">
        <v>-7.0381231671554301E-2</v>
      </c>
      <c r="F20">
        <v>6.5146519092551536E-3</v>
      </c>
      <c r="G20">
        <v>9.4527302100693156E-2</v>
      </c>
      <c r="H20">
        <v>0.17450243511370989</v>
      </c>
      <c r="I20">
        <v>1.9191352207296401E-2</v>
      </c>
      <c r="J20">
        <v>0.10377358490566049</v>
      </c>
      <c r="K20">
        <v>0.17891466587580229</v>
      </c>
      <c r="L20">
        <v>2.1528524942411979E-2</v>
      </c>
      <c r="M20">
        <v>5.0480780252338597E-2</v>
      </c>
      <c r="N20">
        <v>4.2004824310387663E-2</v>
      </c>
      <c r="O20">
        <v>-0.39813282613161122</v>
      </c>
      <c r="P20">
        <v>3.0158730158730274E-2</v>
      </c>
      <c r="Q20">
        <v>2.8767097054242411E-2</v>
      </c>
      <c r="R20">
        <v>5.3199999999999999E-5</v>
      </c>
    </row>
    <row r="21" spans="1:54" ht="15">
      <c r="A21" s="1" t="s">
        <v>49</v>
      </c>
      <c r="B21" s="4">
        <v>5.9999999999999995E-4</v>
      </c>
      <c r="C21">
        <v>-9.0775953444697133E-2</v>
      </c>
      <c r="D21">
        <v>-2.1999969482421888E-2</v>
      </c>
      <c r="E21">
        <v>-0.194006309148265</v>
      </c>
      <c r="F21">
        <v>8.0906151114637836E-2</v>
      </c>
      <c r="G21">
        <v>-0.14659083852215599</v>
      </c>
      <c r="H21">
        <v>-0.12142157356106981</v>
      </c>
      <c r="I21">
        <v>-8.768801306870122E-2</v>
      </c>
      <c r="J21">
        <v>-0.2478632478632479</v>
      </c>
      <c r="K21">
        <v>-0.27434746166462742</v>
      </c>
      <c r="L21">
        <v>-0.13445734384683719</v>
      </c>
      <c r="M21">
        <v>-0.30034325729326272</v>
      </c>
      <c r="N21">
        <v>-1.6060387212759712E-2</v>
      </c>
      <c r="O21">
        <v>-7.8809142598857629E-2</v>
      </c>
      <c r="P21">
        <v>-2.5680534155103629E-4</v>
      </c>
      <c r="Q21">
        <v>-6.6578280334281814E-3</v>
      </c>
      <c r="R21">
        <v>-8.3919999999999995E-2</v>
      </c>
    </row>
    <row r="22" spans="1:54" ht="15">
      <c r="A22" s="1" t="s">
        <v>50</v>
      </c>
      <c r="B22" s="4">
        <v>8.0000000000000004E-4</v>
      </c>
      <c r="C22">
        <v>4.4065326990600173E-2</v>
      </c>
      <c r="D22">
        <v>0.33128827081260548</v>
      </c>
      <c r="E22">
        <v>4.3052837573385627E-2</v>
      </c>
      <c r="F22">
        <v>-3.5928110372100752E-2</v>
      </c>
      <c r="G22">
        <v>4.3941375634819042E-2</v>
      </c>
      <c r="H22">
        <v>7.8750404176999966E-2</v>
      </c>
      <c r="I22">
        <v>-3.0068811138567408E-2</v>
      </c>
      <c r="J22">
        <v>0.17045454545454539</v>
      </c>
      <c r="K22">
        <v>-4.1734283546386967E-2</v>
      </c>
      <c r="L22">
        <v>-0.202337507549051</v>
      </c>
      <c r="M22">
        <v>6.2959974373218319E-2</v>
      </c>
      <c r="N22">
        <v>8.3244895534640317E-2</v>
      </c>
      <c r="O22">
        <v>1.548070884162289E-2</v>
      </c>
      <c r="P22">
        <v>2.6843051631132875E-2</v>
      </c>
      <c r="Q22">
        <v>8.8220336062697191E-2</v>
      </c>
      <c r="R22">
        <v>9.1116000000000003E-2</v>
      </c>
    </row>
    <row r="23" spans="1:54" ht="15">
      <c r="A23" s="1" t="s">
        <v>51</v>
      </c>
      <c r="B23" s="4">
        <v>1.9E-3</v>
      </c>
      <c r="C23">
        <v>-9.4138521410693121E-2</v>
      </c>
      <c r="D23">
        <v>-4.301074197680077E-2</v>
      </c>
      <c r="E23">
        <v>6.5666041275797449E-2</v>
      </c>
      <c r="F23">
        <v>3.726704487356014E-2</v>
      </c>
      <c r="G23">
        <v>-9.6938713588491709E-2</v>
      </c>
      <c r="H23">
        <v>-3.1804624516433837E-2</v>
      </c>
      <c r="I23">
        <v>1.2702327671791911E-3</v>
      </c>
      <c r="J23">
        <v>-9.2233009708737823E-2</v>
      </c>
      <c r="K23">
        <v>-1.099369114984039E-2</v>
      </c>
      <c r="L23">
        <v>3.7851091025598249E-2</v>
      </c>
      <c r="M23">
        <v>-0.27769228128286499</v>
      </c>
      <c r="N23">
        <v>-7.6621701923518026E-2</v>
      </c>
      <c r="O23">
        <v>0.14255153565288151</v>
      </c>
      <c r="P23">
        <v>-1.8261413383364733E-2</v>
      </c>
      <c r="Q23">
        <v>5.3672204229482823E-2</v>
      </c>
      <c r="R23">
        <v>-4.2439999999999999E-2</v>
      </c>
    </row>
    <row r="24" spans="1:54" ht="15">
      <c r="A24" s="1" t="s">
        <v>52</v>
      </c>
      <c r="B24" s="4">
        <v>1.9E-3</v>
      </c>
      <c r="C24">
        <v>-8.235294194252385E-2</v>
      </c>
      <c r="D24">
        <v>-0.1203852342190472</v>
      </c>
      <c r="E24">
        <v>-0.17869718309859151</v>
      </c>
      <c r="F24">
        <v>-0.1646706486377483</v>
      </c>
      <c r="G24">
        <v>-4.8029106850890242E-2</v>
      </c>
      <c r="H24">
        <v>-8.7964131031537884E-2</v>
      </c>
      <c r="I24">
        <v>-0.1446333544788396</v>
      </c>
      <c r="J24">
        <v>-0.21390374331550799</v>
      </c>
      <c r="K24">
        <v>-0.17721201205760739</v>
      </c>
      <c r="L24">
        <v>-0.17058821285472189</v>
      </c>
      <c r="M24">
        <v>-0.273695428934559</v>
      </c>
      <c r="N24">
        <v>-0.1106396689679351</v>
      </c>
      <c r="O24">
        <v>-0.25421349016929679</v>
      </c>
      <c r="P24">
        <v>-5.2872977449356484E-2</v>
      </c>
      <c r="Q24">
        <v>-3.485243956817019E-2</v>
      </c>
      <c r="R24">
        <v>-9.3399999999999997E-2</v>
      </c>
    </row>
    <row r="25" spans="1:54" ht="15">
      <c r="A25" s="1" t="s">
        <v>53</v>
      </c>
      <c r="B25" s="4">
        <v>2.3E-3</v>
      </c>
      <c r="C25">
        <v>8.5469782230196412E-3</v>
      </c>
      <c r="D25">
        <v>-7.8467140454858142E-2</v>
      </c>
      <c r="E25">
        <v>-0.1082529474812433</v>
      </c>
      <c r="F25">
        <v>4.6595023734185233E-2</v>
      </c>
      <c r="G25">
        <v>-2.2455146893456849E-2</v>
      </c>
      <c r="H25">
        <v>8.8583683075731834E-2</v>
      </c>
      <c r="I25">
        <v>-2.1768427604454299E-2</v>
      </c>
      <c r="J25">
        <v>7.4829931972789199E-2</v>
      </c>
      <c r="K25">
        <v>-3.7815333702826297E-2</v>
      </c>
      <c r="L25">
        <v>-1.5248237359655969E-2</v>
      </c>
      <c r="M25">
        <v>0.1436950138426103</v>
      </c>
      <c r="N25">
        <v>8.6972507861776016E-2</v>
      </c>
      <c r="O25">
        <v>-7.4074091812314058E-2</v>
      </c>
      <c r="P25">
        <v>-2.0715630885122516E-2</v>
      </c>
      <c r="Q25">
        <v>-2.361118049129074E-2</v>
      </c>
      <c r="R25">
        <v>7.9863000000000003E-2</v>
      </c>
    </row>
    <row r="26" spans="1:54" ht="15">
      <c r="A26" s="1" t="s">
        <v>54</v>
      </c>
      <c r="B26" s="4">
        <v>2.8999999999999998E-3</v>
      </c>
      <c r="C26">
        <v>0.1271186893823433</v>
      </c>
      <c r="D26">
        <v>0.14059402919051681</v>
      </c>
      <c r="E26">
        <v>4.5673076923076872E-2</v>
      </c>
      <c r="F26">
        <v>0.11643832372800419</v>
      </c>
      <c r="G26">
        <v>-1.2251283370510071E-2</v>
      </c>
      <c r="H26">
        <v>3.9805365379533393E-2</v>
      </c>
      <c r="I26">
        <v>-3.7241438812990912E-2</v>
      </c>
      <c r="J26">
        <v>3.7974683544303778E-2</v>
      </c>
      <c r="K26">
        <v>9.6069890655042567E-2</v>
      </c>
      <c r="L26">
        <v>6.8959271754110985E-2</v>
      </c>
      <c r="M26">
        <v>0.22435896887268239</v>
      </c>
      <c r="N26">
        <v>-0.10795071364908811</v>
      </c>
      <c r="O26">
        <v>0.33932197700112549</v>
      </c>
      <c r="P26">
        <v>1.5796703296703463E-2</v>
      </c>
      <c r="Q26">
        <v>0.1052632593155276</v>
      </c>
      <c r="R26">
        <v>5.3753000000000002E-2</v>
      </c>
    </row>
    <row r="27" spans="1:54" ht="15">
      <c r="A27" s="1" t="s">
        <v>55</v>
      </c>
      <c r="B27" s="4">
        <v>3.3E-3</v>
      </c>
      <c r="C27">
        <v>9.3984159839801684E-3</v>
      </c>
      <c r="D27">
        <v>-3.2986072248513798E-2</v>
      </c>
      <c r="E27">
        <v>-3.5632183908046011E-2</v>
      </c>
      <c r="F27">
        <v>-1.533740873084455E-2</v>
      </c>
      <c r="G27">
        <v>-7.4418495553322028E-2</v>
      </c>
      <c r="H27">
        <v>-6.5759402971104608E-2</v>
      </c>
      <c r="I27">
        <v>-2.8812512598058389E-2</v>
      </c>
      <c r="J27">
        <v>0.1036585365853659</v>
      </c>
      <c r="K27">
        <v>-0.1489788039689173</v>
      </c>
      <c r="L27">
        <v>-0.3144685616445001</v>
      </c>
      <c r="M27">
        <v>-0.2492146666918317</v>
      </c>
      <c r="N27">
        <v>-1.4760196347361591E-2</v>
      </c>
      <c r="O27">
        <v>-0.27638569053023332</v>
      </c>
      <c r="P27">
        <v>3.5158891142663906E-2</v>
      </c>
      <c r="Q27">
        <v>0.1158300589485157</v>
      </c>
      <c r="R27">
        <v>-5.8970000000000002E-2</v>
      </c>
    </row>
    <row r="28" spans="1:54" ht="15">
      <c r="A28" s="1" t="s">
        <v>56</v>
      </c>
      <c r="B28" s="4">
        <v>3.4999999999999996E-3</v>
      </c>
      <c r="C28">
        <v>1.303538278690031E-2</v>
      </c>
      <c r="D28">
        <v>9.1561910309962302E-2</v>
      </c>
      <c r="E28">
        <v>7.8665077473182299E-2</v>
      </c>
      <c r="F28">
        <v>5.9190048274933897E-2</v>
      </c>
      <c r="G28">
        <v>6.7001653392978033E-2</v>
      </c>
      <c r="H28">
        <v>5.3200221828613607E-2</v>
      </c>
      <c r="I28">
        <v>-1.850224237186204E-2</v>
      </c>
      <c r="J28">
        <v>-5.5248618784530254E-3</v>
      </c>
      <c r="K28">
        <v>0.37203791413191678</v>
      </c>
      <c r="L28">
        <v>0.41277638629329633</v>
      </c>
      <c r="M28">
        <v>0.32496511839793363</v>
      </c>
      <c r="N28">
        <v>8.7390822467508844E-2</v>
      </c>
      <c r="O28">
        <v>0.24239245429134759</v>
      </c>
      <c r="P28">
        <v>2.612671456563298E-4</v>
      </c>
      <c r="Q28">
        <v>0.140715127504913</v>
      </c>
      <c r="R28">
        <v>6.1753000000000002E-2</v>
      </c>
    </row>
    <row r="29" spans="1:54" ht="15">
      <c r="A29" s="1" t="s">
        <v>57</v>
      </c>
      <c r="B29" s="4">
        <v>3.4000000000000002E-3</v>
      </c>
      <c r="C29">
        <v>2.2058868864204721E-2</v>
      </c>
      <c r="D29">
        <v>7.5657933331262806E-2</v>
      </c>
      <c r="E29">
        <v>-8.8397790055249059E-3</v>
      </c>
      <c r="F29">
        <v>4.1176430164325151E-2</v>
      </c>
      <c r="G29">
        <v>-5.6514983629492921E-2</v>
      </c>
      <c r="H29">
        <v>-0.13638441797599149</v>
      </c>
      <c r="I29">
        <v>-7.0305820266996721E-2</v>
      </c>
      <c r="J29">
        <v>-0.2</v>
      </c>
      <c r="K29">
        <v>-7.5129608200670606E-2</v>
      </c>
      <c r="L29">
        <v>0.1250435207201086</v>
      </c>
      <c r="M29">
        <v>-0.14842103656969571</v>
      </c>
      <c r="N29">
        <v>-3.2500222521193112E-2</v>
      </c>
      <c r="O29">
        <v>-0.1430180140269596</v>
      </c>
      <c r="P29">
        <v>-4.1791824474336492E-3</v>
      </c>
      <c r="Q29">
        <v>2.1233575563536888E-2</v>
      </c>
      <c r="R29">
        <v>-2.6110000000000001E-2</v>
      </c>
    </row>
    <row r="30" spans="1:54" ht="15">
      <c r="A30" s="1" t="s">
        <v>58</v>
      </c>
      <c r="B30" s="4">
        <v>3.5999999999999999E-3</v>
      </c>
      <c r="C30">
        <v>-1.9784147739666191E-2</v>
      </c>
      <c r="D30">
        <v>-4.2813501321553371E-2</v>
      </c>
      <c r="E30">
        <v>3.1215161649944308E-2</v>
      </c>
      <c r="F30">
        <v>0.22033904469311219</v>
      </c>
      <c r="G30">
        <v>2.0070238492516431E-2</v>
      </c>
      <c r="H30">
        <v>8.5722046216292869E-2</v>
      </c>
      <c r="I30">
        <v>-2.3995725294573389E-2</v>
      </c>
      <c r="J30">
        <v>5.555555555555558E-2</v>
      </c>
      <c r="K30">
        <v>5.4219523639823297E-2</v>
      </c>
      <c r="L30">
        <v>1.7467880828130781E-2</v>
      </c>
      <c r="M30">
        <v>0.2385661642488843</v>
      </c>
      <c r="N30">
        <v>8.9000453933292256E-2</v>
      </c>
      <c r="O30">
        <v>6.570295852701058E-2</v>
      </c>
      <c r="P30">
        <v>0.12249180327868858</v>
      </c>
      <c r="Q30">
        <v>0.13267328352814881</v>
      </c>
      <c r="R30">
        <v>3.5052E-2</v>
      </c>
    </row>
    <row r="31" spans="1:54" ht="15">
      <c r="A31" s="1" t="s">
        <v>59</v>
      </c>
      <c r="B31" s="4">
        <v>3.4999999999999996E-3</v>
      </c>
      <c r="C31">
        <v>3.6697239321166641E-2</v>
      </c>
      <c r="D31">
        <v>-9.4249167012691037E-2</v>
      </c>
      <c r="E31">
        <v>-6.9189189189189149E-2</v>
      </c>
      <c r="F31">
        <v>0.42592583394345312</v>
      </c>
      <c r="G31">
        <v>0.10214170397567331</v>
      </c>
      <c r="H31">
        <v>5.6704053739006222E-2</v>
      </c>
      <c r="I31">
        <v>0.1162583557274393</v>
      </c>
      <c r="J31">
        <v>8.5526315789473673E-2</v>
      </c>
      <c r="K31">
        <v>4.5719305436063402E-2</v>
      </c>
      <c r="L31">
        <v>-0.14600426397612459</v>
      </c>
      <c r="M31">
        <v>8.4830278339639742E-2</v>
      </c>
      <c r="N31">
        <v>4.1827307092394912E-2</v>
      </c>
      <c r="O31">
        <v>-0.1686189748741497</v>
      </c>
      <c r="P31">
        <v>-9.2066830237177322E-2</v>
      </c>
      <c r="Q31">
        <v>-6.4685312822128083E-2</v>
      </c>
      <c r="R31">
        <v>1.4642000000000001E-2</v>
      </c>
    </row>
    <row r="32" spans="1:54" ht="15">
      <c r="A32" s="1" t="s">
        <v>60</v>
      </c>
      <c r="B32" s="4">
        <v>3.5999999999999999E-3</v>
      </c>
      <c r="C32">
        <v>7.9645985450368384E-2</v>
      </c>
      <c r="D32">
        <v>8.9947061825342622E-2</v>
      </c>
      <c r="E32">
        <v>0.1591173054587689</v>
      </c>
      <c r="F32">
        <v>-8.2792169590545472E-2</v>
      </c>
      <c r="G32">
        <v>0.10463383497996311</v>
      </c>
      <c r="H32">
        <v>7.1660132566608858E-3</v>
      </c>
      <c r="I32">
        <v>2.195202760236326E-3</v>
      </c>
      <c r="J32">
        <v>-0.1454545454545455</v>
      </c>
      <c r="K32">
        <v>-0.34804970600113139</v>
      </c>
      <c r="L32">
        <v>3.5402983648446851E-2</v>
      </c>
      <c r="M32">
        <v>4.6918144825316643E-2</v>
      </c>
      <c r="N32">
        <v>0.1081341597313696</v>
      </c>
      <c r="O32">
        <v>0.1019651490550209</v>
      </c>
      <c r="P32">
        <v>3.2042208210011802E-2</v>
      </c>
      <c r="Q32">
        <v>5.9813121620467591E-2</v>
      </c>
      <c r="R32">
        <v>2.4819999999999998E-3</v>
      </c>
    </row>
    <row r="33" spans="1:18" ht="15">
      <c r="A33" s="1" t="s">
        <v>61</v>
      </c>
      <c r="B33" s="4">
        <v>4.0000000000000001E-3</v>
      </c>
      <c r="C33">
        <v>3.1147526882750801E-2</v>
      </c>
      <c r="D33">
        <v>-7.6051793219455766E-2</v>
      </c>
      <c r="E33">
        <v>5.4108216432865668E-2</v>
      </c>
      <c r="F33">
        <v>0.38053098390746348</v>
      </c>
      <c r="G33">
        <v>1.7726597950877609E-2</v>
      </c>
      <c r="H33">
        <v>1.3281194944659401E-2</v>
      </c>
      <c r="I33">
        <v>9.1322581166413563E-2</v>
      </c>
      <c r="J33">
        <v>-1.418439716312059E-2</v>
      </c>
      <c r="K33">
        <v>4.9178747616676073E-2</v>
      </c>
      <c r="L33">
        <v>9.8969042027934995E-2</v>
      </c>
      <c r="M33">
        <v>2.3725790981911521E-2</v>
      </c>
      <c r="N33">
        <v>6.8467350810240246E-2</v>
      </c>
      <c r="O33">
        <v>0.46096901655831513</v>
      </c>
      <c r="P33">
        <v>5.1122194513715691E-2</v>
      </c>
      <c r="Q33">
        <v>8.9947111437263638E-2</v>
      </c>
      <c r="R33">
        <v>6.4727000000000007E-2</v>
      </c>
    </row>
    <row r="34" spans="1:18">
      <c r="B34">
        <v>1.1312500000000001E-3</v>
      </c>
      <c r="C34">
        <f>AVERAGE(C2:C33)</f>
        <v>1.7232555454973538E-2</v>
      </c>
      <c r="D34">
        <f t="shared" ref="D34:R34" si="1">AVERAGE(D2:D33)</f>
        <v>3.5465123042465414E-2</v>
      </c>
      <c r="E34">
        <f t="shared" si="1"/>
        <v>2.098228199066084E-2</v>
      </c>
      <c r="F34">
        <f t="shared" si="1"/>
        <v>1.5756058900559998E-2</v>
      </c>
      <c r="G34">
        <f t="shared" si="1"/>
        <v>2.5266904197780229E-2</v>
      </c>
      <c r="H34">
        <f t="shared" si="1"/>
        <v>5.3800445608879737E-3</v>
      </c>
      <c r="I34">
        <f t="shared" si="1"/>
        <v>-2.661597342033523E-3</v>
      </c>
      <c r="J34">
        <f t="shared" si="1"/>
        <v>-2.8965521445835363E-3</v>
      </c>
      <c r="K34">
        <f t="shared" si="1"/>
        <v>-8.7798851192685606E-5</v>
      </c>
      <c r="L34">
        <f t="shared" si="1"/>
        <v>-1.8994800087833698E-2</v>
      </c>
      <c r="M34">
        <f t="shared" si="1"/>
        <v>1.2818600626443464E-3</v>
      </c>
      <c r="N34">
        <f t="shared" si="1"/>
        <v>2.4078148779548129E-3</v>
      </c>
      <c r="O34">
        <f t="shared" si="1"/>
        <v>-3.2380685812031899E-4</v>
      </c>
      <c r="P34">
        <f t="shared" si="1"/>
        <v>6.7714063250042776E-3</v>
      </c>
      <c r="Q34">
        <f t="shared" si="1"/>
        <v>2.5576401821372018E-2</v>
      </c>
      <c r="R34">
        <f t="shared" si="1"/>
        <v>1.1038787500000001E-2</v>
      </c>
    </row>
    <row r="35" spans="1:18">
      <c r="C35">
        <f>C34-$B$34</f>
        <v>1.6101305454973538E-2</v>
      </c>
      <c r="D35">
        <f t="shared" ref="D35:R35" si="2">D34-$B$34</f>
        <v>3.4333873042465414E-2</v>
      </c>
      <c r="E35">
        <f t="shared" si="2"/>
        <v>1.985103199066084E-2</v>
      </c>
      <c r="F35">
        <f t="shared" si="2"/>
        <v>1.4624808900559998E-2</v>
      </c>
      <c r="G35">
        <f t="shared" si="2"/>
        <v>2.4135654197780229E-2</v>
      </c>
      <c r="H35">
        <f t="shared" si="2"/>
        <v>4.2487945608879734E-3</v>
      </c>
      <c r="I35">
        <f t="shared" si="2"/>
        <v>-3.7928473420335233E-3</v>
      </c>
      <c r="J35">
        <f t="shared" si="2"/>
        <v>-4.0278021445835366E-3</v>
      </c>
      <c r="K35">
        <f t="shared" si="2"/>
        <v>-1.2190488511926857E-3</v>
      </c>
      <c r="L35">
        <f t="shared" si="2"/>
        <v>-2.0126050087833698E-2</v>
      </c>
      <c r="M35">
        <f t="shared" si="2"/>
        <v>1.5061006264434633E-4</v>
      </c>
      <c r="N35">
        <f t="shared" si="2"/>
        <v>1.2765648779548128E-3</v>
      </c>
      <c r="O35">
        <f t="shared" si="2"/>
        <v>-1.4550568581203191E-3</v>
      </c>
      <c r="P35">
        <f t="shared" si="2"/>
        <v>5.6401563250042773E-3</v>
      </c>
      <c r="Q35">
        <f t="shared" si="2"/>
        <v>2.4445151821372017E-2</v>
      </c>
      <c r="R35">
        <f t="shared" si="2"/>
        <v>9.9075375000000007E-3</v>
      </c>
    </row>
    <row r="36" spans="1:18">
      <c r="B36" t="s">
        <v>147</v>
      </c>
      <c r="C36">
        <f>_xlfn.STDEV.S(C2:C33)</f>
        <v>6.8629758808090038E-2</v>
      </c>
      <c r="D36">
        <f t="shared" ref="D36:R36" si="3">_xlfn.STDEV.S(D2:D33)</f>
        <v>0.186942097582044</v>
      </c>
      <c r="E36">
        <f t="shared" si="3"/>
        <v>0.15846547158188681</v>
      </c>
      <c r="F36">
        <f t="shared" si="3"/>
        <v>0.14903597593108572</v>
      </c>
      <c r="G36">
        <f t="shared" si="3"/>
        <v>0.10158275157049755</v>
      </c>
      <c r="H36">
        <f t="shared" si="3"/>
        <v>7.083028781329008E-2</v>
      </c>
      <c r="I36">
        <f t="shared" si="3"/>
        <v>6.7624442986092659E-2</v>
      </c>
      <c r="J36">
        <f t="shared" si="3"/>
        <v>0.13280147951575788</v>
      </c>
      <c r="K36">
        <f t="shared" si="3"/>
        <v>0.17773424221660919</v>
      </c>
      <c r="L36">
        <f t="shared" si="3"/>
        <v>0.18682341116485326</v>
      </c>
      <c r="M36">
        <f t="shared" si="3"/>
        <v>0.17412209458915739</v>
      </c>
      <c r="N36">
        <f t="shared" si="3"/>
        <v>9.0669211757485962E-2</v>
      </c>
      <c r="O36">
        <f t="shared" si="3"/>
        <v>0.22477911257240651</v>
      </c>
      <c r="P36">
        <f t="shared" si="3"/>
        <v>8.2695401421395767E-2</v>
      </c>
      <c r="Q36">
        <f t="shared" si="3"/>
        <v>8.6401090334795469E-2</v>
      </c>
      <c r="R36">
        <f t="shared" si="3"/>
        <v>5.2918042525056712E-2</v>
      </c>
    </row>
    <row r="37" spans="1:18">
      <c r="C37">
        <f>C35/C36</f>
        <v>0.23461113275944553</v>
      </c>
      <c r="D37">
        <f t="shared" ref="D37:R37" si="4">D35/D36</f>
        <v>0.18366046752736995</v>
      </c>
      <c r="E37">
        <f t="shared" si="4"/>
        <v>0.12527039355953859</v>
      </c>
      <c r="F37">
        <f t="shared" si="4"/>
        <v>9.8129386607449159E-2</v>
      </c>
      <c r="G37">
        <f t="shared" si="4"/>
        <v>0.2375959877502461</v>
      </c>
      <c r="H37">
        <f t="shared" si="4"/>
        <v>5.9985561149883689E-2</v>
      </c>
      <c r="I37">
        <f t="shared" si="4"/>
        <v>-5.6086929142078752E-2</v>
      </c>
      <c r="J37">
        <f t="shared" si="4"/>
        <v>-3.0329497527213978E-2</v>
      </c>
      <c r="K37">
        <f t="shared" si="4"/>
        <v>-6.8588294297673956E-3</v>
      </c>
      <c r="L37">
        <f t="shared" si="4"/>
        <v>-0.10772766626166803</v>
      </c>
      <c r="M37">
        <f t="shared" si="4"/>
        <v>8.649681305506466E-4</v>
      </c>
      <c r="N37">
        <f t="shared" si="4"/>
        <v>1.407936446353208E-2</v>
      </c>
      <c r="O37">
        <f t="shared" si="4"/>
        <v>-6.4732743245954931E-3</v>
      </c>
      <c r="P37">
        <f t="shared" si="4"/>
        <v>6.8203989920351246E-2</v>
      </c>
      <c r="Q37">
        <f t="shared" si="4"/>
        <v>0.28292642750976327</v>
      </c>
      <c r="R37">
        <f t="shared" si="4"/>
        <v>0.18722418720059</v>
      </c>
    </row>
    <row r="39" spans="1:18" ht="15">
      <c r="D39" s="1" t="s">
        <v>143</v>
      </c>
      <c r="E39" s="1" t="s">
        <v>9</v>
      </c>
      <c r="F39" s="1" t="s">
        <v>15</v>
      </c>
      <c r="G39" t="s">
        <v>148</v>
      </c>
      <c r="H39" t="s">
        <v>145</v>
      </c>
      <c r="I39" t="s">
        <v>146</v>
      </c>
      <c r="J39" t="s">
        <v>147</v>
      </c>
      <c r="K39" t="s">
        <v>144</v>
      </c>
      <c r="L39" t="s">
        <v>83</v>
      </c>
      <c r="N39" s="3" t="s">
        <v>80</v>
      </c>
      <c r="O39">
        <f>AVERAGE(N40:N56)</f>
        <v>1.5379941176470588E-2</v>
      </c>
      <c r="P39">
        <f>_xlfn.STDEV.S(N40:N56)</f>
        <v>3.8121713118101391E-2</v>
      </c>
      <c r="Q39">
        <f>K40</f>
        <v>4.3235294117647052E-3</v>
      </c>
      <c r="R39">
        <f>(O39-Q39)/P39</f>
        <v>0.29002924738594577</v>
      </c>
    </row>
    <row r="40" spans="1:18" ht="17">
      <c r="D40">
        <v>0.1057692032101822</v>
      </c>
      <c r="E40">
        <v>-6.1990256080852402E-2</v>
      </c>
      <c r="F40">
        <v>6.1111908254316998E-2</v>
      </c>
      <c r="G40" s="16">
        <v>0.2402</v>
      </c>
      <c r="H40">
        <f>D40*$G$40+E40*$G$41+F40*$G$42</f>
        <v>1.7919842523911617E-2</v>
      </c>
      <c r="I40">
        <f>AVERAGE(H40:H56)</f>
        <v>5.7639525254574053E-2</v>
      </c>
      <c r="J40">
        <f>_xlfn.STDEV.S(H40:H56)</f>
        <v>6.8422905048084084E-2</v>
      </c>
      <c r="K40">
        <v>4.3235294117647052E-3</v>
      </c>
      <c r="L40">
        <f>(I40-K40)/J40</f>
        <v>0.77921268916222741</v>
      </c>
      <c r="N40" s="5">
        <v>-1.772E-2</v>
      </c>
    </row>
    <row r="41" spans="1:18" ht="17">
      <c r="D41">
        <v>-8.8198770643421076E-2</v>
      </c>
      <c r="E41">
        <v>0.13391312722956039</v>
      </c>
      <c r="F41">
        <v>-5.996680740393534E-2</v>
      </c>
      <c r="G41" s="16">
        <v>0.438</v>
      </c>
      <c r="H41">
        <f t="shared" ref="H41:H56" si="5">D41*$G$40+E41*$G$41+F41*$G$42</f>
        <v>1.817128639541132E-2</v>
      </c>
      <c r="N41" s="5">
        <v>-4.8719999999999999E-2</v>
      </c>
    </row>
    <row r="42" spans="1:18" ht="17">
      <c r="D42">
        <v>-7.9019043759850471E-2</v>
      </c>
      <c r="E42">
        <v>-4.4478599379391248E-2</v>
      </c>
      <c r="F42">
        <v>-1.6863156627841099E-2</v>
      </c>
      <c r="G42" s="16">
        <v>0.32179999999999997</v>
      </c>
      <c r="H42">
        <f t="shared" si="5"/>
        <v>-4.3888564642128716E-2</v>
      </c>
      <c r="N42" s="5">
        <v>-2.198E-2</v>
      </c>
    </row>
    <row r="43" spans="1:18" ht="15">
      <c r="D43">
        <v>0.16420119519285209</v>
      </c>
      <c r="E43">
        <v>6.9020940758972138E-2</v>
      </c>
      <c r="F43">
        <v>-5.6616006129663443E-2</v>
      </c>
      <c r="H43">
        <f t="shared" si="5"/>
        <v>5.1453268365227178E-2</v>
      </c>
      <c r="N43" s="5">
        <v>8.9178999999999994E-2</v>
      </c>
    </row>
    <row r="44" spans="1:18" ht="15">
      <c r="D44">
        <v>0.24396438040829249</v>
      </c>
      <c r="E44">
        <v>8.7087035641869814E-2</v>
      </c>
      <c r="F44">
        <v>9.2959695702019562E-3</v>
      </c>
      <c r="H44">
        <f t="shared" si="5"/>
        <v>9.9735808792901823E-2</v>
      </c>
      <c r="N44" s="5">
        <v>4.4228999999999997E-2</v>
      </c>
    </row>
    <row r="45" spans="1:18" ht="15">
      <c r="D45">
        <v>-8.9887665848072063E-2</v>
      </c>
      <c r="E45">
        <v>0.1464088823335159</v>
      </c>
      <c r="F45">
        <v>0.23608291254693259</v>
      </c>
      <c r="H45">
        <f t="shared" si="5"/>
        <v>0.11850755438297597</v>
      </c>
      <c r="N45" s="5">
        <v>1.5896E-2</v>
      </c>
    </row>
    <row r="46" spans="1:18" ht="15">
      <c r="D46">
        <v>2.1324360471787651E-2</v>
      </c>
      <c r="E46">
        <v>2.6506006045894589E-2</v>
      </c>
      <c r="F46">
        <v>0.10453646452437799</v>
      </c>
      <c r="H46">
        <f t="shared" si="5"/>
        <v>5.0371576317370055E-2</v>
      </c>
      <c r="N46" s="5">
        <v>5.1721000000000003E-2</v>
      </c>
    </row>
    <row r="47" spans="1:18" ht="15">
      <c r="D47">
        <v>-6.483517117255333E-2</v>
      </c>
      <c r="E47">
        <v>0.32629109588293931</v>
      </c>
      <c r="F47">
        <v>2.4529404507906531E-2</v>
      </c>
      <c r="H47">
        <f t="shared" si="5"/>
        <v>0.13523565425172443</v>
      </c>
      <c r="N47" s="5">
        <v>3.1019000000000001E-2</v>
      </c>
    </row>
    <row r="48" spans="1:18" ht="15">
      <c r="D48">
        <v>1.057585473689304E-2</v>
      </c>
      <c r="E48">
        <v>-0.115044298989591</v>
      </c>
      <c r="F48">
        <v>-6.881087579981604E-2</v>
      </c>
      <c r="H48">
        <f t="shared" si="5"/>
        <v>-6.999242248201995E-2</v>
      </c>
      <c r="N48" s="5">
        <v>-4.1619999999999997E-2</v>
      </c>
    </row>
    <row r="49" spans="4:14" ht="15">
      <c r="D49">
        <v>0.19302321563339639</v>
      </c>
      <c r="E49">
        <v>1.000003461284193E-2</v>
      </c>
      <c r="F49">
        <v>0.14768682650673329</v>
      </c>
      <c r="H49">
        <f t="shared" si="5"/>
        <v>9.8269812325433345E-2</v>
      </c>
      <c r="N49" s="5">
        <v>4.8021000000000001E-2</v>
      </c>
    </row>
    <row r="50" spans="4:14" ht="15">
      <c r="D50">
        <v>-2.9239750585143831E-2</v>
      </c>
      <c r="E50">
        <v>0.34158418669153412</v>
      </c>
      <c r="F50">
        <v>5.6087488664544383E-2</v>
      </c>
      <c r="H50">
        <f t="shared" si="5"/>
        <v>0.16063943953259077</v>
      </c>
      <c r="N50" s="5">
        <v>3.4669999999999999E-2</v>
      </c>
    </row>
    <row r="51" spans="4:14" ht="15">
      <c r="D51">
        <v>-5.1427685572271183E-2</v>
      </c>
      <c r="E51">
        <v>0.15790976479447011</v>
      </c>
      <c r="F51">
        <v>-1.468036716389542E-2</v>
      </c>
      <c r="H51">
        <f t="shared" si="5"/>
        <v>5.2087404752176825E-2</v>
      </c>
      <c r="N51" s="5">
        <v>1.1320999999999999E-2</v>
      </c>
    </row>
    <row r="52" spans="4:14" ht="15">
      <c r="D52">
        <v>0.17763157894736839</v>
      </c>
      <c r="E52">
        <v>4.2838018741633288E-2</v>
      </c>
      <c r="F52">
        <v>0.15205956047456359</v>
      </c>
      <c r="H52">
        <f t="shared" si="5"/>
        <v>0.11036292403270784</v>
      </c>
      <c r="N52" s="5">
        <v>2.2835000000000001E-2</v>
      </c>
    </row>
    <row r="53" spans="4:14" ht="15">
      <c r="D53">
        <v>2.9795158286778371E-2</v>
      </c>
      <c r="E53">
        <v>0.26572528883183583</v>
      </c>
      <c r="F53">
        <v>0.1113716633433839</v>
      </c>
      <c r="H53">
        <f t="shared" si="5"/>
        <v>0.1593838747927292</v>
      </c>
      <c r="N53" s="5">
        <v>2.0197E-2</v>
      </c>
    </row>
    <row r="54" spans="4:14" ht="15">
      <c r="D54">
        <v>3.9783001808318293E-2</v>
      </c>
      <c r="E54">
        <v>4.9695740365111478E-2</v>
      </c>
      <c r="F54">
        <v>-3.1282232457170878E-2</v>
      </c>
      <c r="H54">
        <f t="shared" si="5"/>
        <v>2.1255988909559292E-2</v>
      </c>
      <c r="N54" s="5">
        <v>-9.9000000000000008E-3</v>
      </c>
    </row>
    <row r="55" spans="4:14" ht="15">
      <c r="D55">
        <v>2.260869565217383E-2</v>
      </c>
      <c r="E55">
        <v>-7.2463768115942018E-2</v>
      </c>
      <c r="F55">
        <v>4.8616062873382049E-2</v>
      </c>
      <c r="H55">
        <f t="shared" si="5"/>
        <v>-1.0663872706476108E-2</v>
      </c>
      <c r="N55" s="5">
        <v>5.7300999999999998E-2</v>
      </c>
    </row>
    <row r="56" spans="4:14" ht="15">
      <c r="D56">
        <v>4.9319727891156573E-2</v>
      </c>
      <c r="E56">
        <v>-3.125000000000044E-3</v>
      </c>
      <c r="F56">
        <v>1.692060734021839E-3</v>
      </c>
      <c r="H56">
        <f t="shared" si="5"/>
        <v>1.1022353783664018E-2</v>
      </c>
      <c r="N56" s="5">
        <v>-2.4989999999999998E-2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72CA-A1AB-9549-B23B-BC4DE8AD8D50}">
  <dimension ref="A1:AM33"/>
  <sheetViews>
    <sheetView workbookViewId="0">
      <selection activeCell="AJ21" sqref="AJ21"/>
    </sheetView>
  </sheetViews>
  <sheetFormatPr baseColWidth="10" defaultRowHeight="14"/>
  <cols>
    <col min="2" max="33" width="0" hidden="1" customWidth="1"/>
  </cols>
  <sheetData>
    <row r="1" spans="1:39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97</v>
      </c>
      <c r="AI1" t="s">
        <v>94</v>
      </c>
      <c r="AJ1" t="s">
        <v>95</v>
      </c>
      <c r="AK1" t="s">
        <v>96</v>
      </c>
      <c r="AL1" t="s">
        <v>98</v>
      </c>
      <c r="AM1" t="s">
        <v>99</v>
      </c>
    </row>
    <row r="2" spans="1:39">
      <c r="A2" t="s">
        <v>79</v>
      </c>
      <c r="B2">
        <v>1E-4</v>
      </c>
      <c r="C2">
        <v>1E-4</v>
      </c>
      <c r="D2">
        <v>1E-4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1E-4</v>
      </c>
      <c r="P2">
        <v>0</v>
      </c>
      <c r="Q2">
        <v>0</v>
      </c>
      <c r="R2">
        <v>1E-4</v>
      </c>
      <c r="S2">
        <v>1E-4</v>
      </c>
      <c r="T2">
        <v>2.9999999999999997E-4</v>
      </c>
      <c r="U2">
        <v>5.9999999999999995E-4</v>
      </c>
      <c r="V2">
        <v>8.0000000000000004E-4</v>
      </c>
      <c r="W2">
        <v>1.9E-3</v>
      </c>
      <c r="X2">
        <v>1.9E-3</v>
      </c>
      <c r="Y2">
        <v>2.3E-3</v>
      </c>
      <c r="Z2">
        <v>2.8999999999999998E-3</v>
      </c>
      <c r="AA2">
        <v>3.3E-3</v>
      </c>
      <c r="AB2">
        <v>3.4999999999999996E-3</v>
      </c>
      <c r="AC2">
        <v>3.4000000000000002E-3</v>
      </c>
      <c r="AD2">
        <v>3.5999999999999999E-3</v>
      </c>
      <c r="AE2">
        <v>3.4999999999999996E-3</v>
      </c>
      <c r="AF2">
        <v>3.5999999999999999E-3</v>
      </c>
      <c r="AG2">
        <v>4.0000000000000001E-3</v>
      </c>
      <c r="AH2">
        <v>0</v>
      </c>
      <c r="AI2">
        <v>0</v>
      </c>
      <c r="AJ2">
        <v>0</v>
      </c>
      <c r="AL2">
        <v>0</v>
      </c>
      <c r="AM2">
        <v>0</v>
      </c>
    </row>
    <row r="3" spans="1:39">
      <c r="A3" t="s">
        <v>93</v>
      </c>
      <c r="B3">
        <v>0.107546</v>
      </c>
      <c r="C3">
        <v>3.7121000000000001E-2</v>
      </c>
      <c r="D3">
        <v>-1.1140000000000001E-2</v>
      </c>
      <c r="E3">
        <v>2.6091E-2</v>
      </c>
      <c r="F3">
        <v>4.2438999999999998E-2</v>
      </c>
      <c r="G3">
        <v>5.2424999999999999E-2</v>
      </c>
      <c r="H3">
        <v>5.4860000000000004E-3</v>
      </c>
      <c r="I3">
        <v>2.2214000000000001E-2</v>
      </c>
      <c r="J3">
        <v>2.2748000000000001E-2</v>
      </c>
      <c r="K3">
        <v>2.8989999999999998E-2</v>
      </c>
      <c r="L3">
        <v>-4.7570000000000001E-2</v>
      </c>
      <c r="M3">
        <v>6.9143999999999997E-2</v>
      </c>
      <c r="N3">
        <v>-8.3300000000000006E-3</v>
      </c>
      <c r="O3">
        <v>4.3612999999999999E-2</v>
      </c>
      <c r="P3">
        <v>-5.2589999999999998E-2</v>
      </c>
      <c r="Q3">
        <v>-3.1359999999999999E-2</v>
      </c>
      <c r="R3">
        <v>3.5772999999999999E-2</v>
      </c>
      <c r="S3">
        <v>-8.7959999999999997E-2</v>
      </c>
      <c r="T3">
        <v>5.3199999999999999E-5</v>
      </c>
      <c r="U3">
        <v>-8.3919999999999995E-2</v>
      </c>
      <c r="V3">
        <v>9.1116000000000003E-2</v>
      </c>
      <c r="W3">
        <v>-4.2439999999999999E-2</v>
      </c>
      <c r="X3">
        <v>-9.3399999999999997E-2</v>
      </c>
      <c r="Y3">
        <v>7.9863000000000003E-2</v>
      </c>
      <c r="Z3">
        <v>5.3753000000000002E-2</v>
      </c>
      <c r="AA3">
        <v>-5.8970000000000002E-2</v>
      </c>
      <c r="AB3">
        <v>6.1753000000000002E-2</v>
      </c>
      <c r="AC3">
        <v>-2.6110000000000001E-2</v>
      </c>
      <c r="AD3">
        <v>3.5052E-2</v>
      </c>
      <c r="AE3">
        <v>1.4642000000000001E-2</v>
      </c>
      <c r="AF3">
        <v>2.4819999999999998E-3</v>
      </c>
      <c r="AG3">
        <v>6.4727000000000007E-2</v>
      </c>
      <c r="AH3">
        <v>1</v>
      </c>
      <c r="AI3">
        <v>9.9075375000000007E-3</v>
      </c>
      <c r="AJ3">
        <v>5.2881476667377768E-2</v>
      </c>
      <c r="AK3">
        <v>0.18735364676591745</v>
      </c>
      <c r="AL3">
        <v>0</v>
      </c>
      <c r="AM3">
        <v>9.9075375000000007E-3</v>
      </c>
    </row>
    <row r="4" spans="1:39">
      <c r="A4" t="s">
        <v>1</v>
      </c>
      <c r="B4">
        <v>-0.14168936515435229</v>
      </c>
      <c r="C4">
        <v>-0.1555555538735903</v>
      </c>
      <c r="D4">
        <v>-3.7594037527979407E-2</v>
      </c>
      <c r="E4">
        <v>3.1250064028428337E-2</v>
      </c>
      <c r="F4">
        <v>0.18560605684314119</v>
      </c>
      <c r="G4">
        <v>1.2779540060870559E-2</v>
      </c>
      <c r="H4">
        <v>0.31861190149417001</v>
      </c>
      <c r="I4">
        <v>-0.18899515690852089</v>
      </c>
      <c r="J4">
        <v>2.949849602892352E-3</v>
      </c>
      <c r="K4">
        <v>-7.0588236119095371E-2</v>
      </c>
      <c r="L4">
        <v>-1.5822844739486589E-2</v>
      </c>
      <c r="M4">
        <v>-7.7170423675962274E-2</v>
      </c>
      <c r="N4">
        <v>0.23693383061746601</v>
      </c>
      <c r="O4">
        <v>0.64225352169431127</v>
      </c>
      <c r="P4">
        <v>-0.20926240242831981</v>
      </c>
      <c r="Q4">
        <v>5.8568323884338191E-2</v>
      </c>
      <c r="R4">
        <v>0.10450814345997329</v>
      </c>
      <c r="S4">
        <v>-0.26530609717269171</v>
      </c>
      <c r="T4">
        <v>2.0202000741265099E-2</v>
      </c>
      <c r="U4">
        <v>-9.900980750178201E-3</v>
      </c>
      <c r="V4">
        <v>-5.7500004768371582E-2</v>
      </c>
      <c r="W4">
        <v>7.4270613057015655E-2</v>
      </c>
      <c r="X4">
        <v>-0.1777778353383648</v>
      </c>
      <c r="Y4">
        <v>5.4054075339699859E-2</v>
      </c>
      <c r="Z4">
        <v>0.15384621132159501</v>
      </c>
      <c r="AA4">
        <v>-3.4567925508855901E-2</v>
      </c>
      <c r="AB4">
        <v>8.1841413355062231E-2</v>
      </c>
      <c r="AC4">
        <v>0.36406618319362072</v>
      </c>
      <c r="AD4">
        <v>7.1057166164196994E-2</v>
      </c>
      <c r="AE4">
        <v>-4.0453075557318918E-2</v>
      </c>
      <c r="AF4">
        <v>0.18549754018760359</v>
      </c>
      <c r="AG4">
        <v>-2.844947415308718E-3</v>
      </c>
      <c r="AH4">
        <v>0.57504815598758852</v>
      </c>
      <c r="AI4">
        <v>3.3658360878351667E-2</v>
      </c>
      <c r="AJ4">
        <v>0.18269835537631385</v>
      </c>
      <c r="AK4">
        <v>0.18422913993409351</v>
      </c>
      <c r="AL4">
        <v>2.7961049708598786E-2</v>
      </c>
      <c r="AM4">
        <v>5.6973111697528828E-3</v>
      </c>
    </row>
    <row r="5" spans="1:39">
      <c r="A5" t="s">
        <v>2</v>
      </c>
      <c r="B5">
        <v>3.0229760275030101E-2</v>
      </c>
      <c r="C5">
        <v>2.347425074703402E-2</v>
      </c>
      <c r="D5">
        <v>5.6192528640452537E-2</v>
      </c>
      <c r="E5">
        <v>2.1715380881752289E-2</v>
      </c>
      <c r="F5">
        <v>5.2072434276397628E-2</v>
      </c>
      <c r="G5">
        <v>0.1010101505720906</v>
      </c>
      <c r="H5">
        <v>5.2752214708224443E-2</v>
      </c>
      <c r="I5">
        <v>-8.8039615673281113E-2</v>
      </c>
      <c r="J5">
        <v>-0.123671499766371</v>
      </c>
      <c r="K5">
        <v>-4.0793810962465697E-2</v>
      </c>
      <c r="L5">
        <v>3.2788914780178757E-2</v>
      </c>
      <c r="M5">
        <v>-2.8409028096452741E-2</v>
      </c>
      <c r="N5">
        <v>3.976601220048015E-2</v>
      </c>
      <c r="O5">
        <v>3.0371053552915361E-2</v>
      </c>
      <c r="P5">
        <v>7.641922291595149E-2</v>
      </c>
      <c r="Q5">
        <v>-4.4542463683824529E-2</v>
      </c>
      <c r="R5">
        <v>-6.4994327836473187E-2</v>
      </c>
      <c r="S5">
        <v>-3.4146437593037822E-2</v>
      </c>
      <c r="T5">
        <v>-3.7879085129250982E-3</v>
      </c>
      <c r="U5">
        <v>9.752928911790093E-2</v>
      </c>
      <c r="V5">
        <v>-7.1089985517661103E-2</v>
      </c>
      <c r="W5">
        <v>9.056126963635025E-2</v>
      </c>
      <c r="X5">
        <v>-0.1432713454744986</v>
      </c>
      <c r="Y5">
        <v>-7.832170398731908E-2</v>
      </c>
      <c r="Z5">
        <v>0.16995445145332269</v>
      </c>
      <c r="AA5">
        <v>8.6900234191763737E-2</v>
      </c>
      <c r="AB5">
        <v>8.4725449184789525E-2</v>
      </c>
      <c r="AC5">
        <v>-1.7601607242254461E-2</v>
      </c>
      <c r="AD5">
        <v>-0.22844344657657981</v>
      </c>
      <c r="AE5">
        <v>0.1117560173525594</v>
      </c>
      <c r="AF5">
        <v>-7.7023397442612773E-2</v>
      </c>
      <c r="AG5">
        <v>7.075972294350219E-2</v>
      </c>
      <c r="AH5">
        <v>-5.0735170076814745E-2</v>
      </c>
      <c r="AI5">
        <v>4.6450555957793481E-3</v>
      </c>
      <c r="AJ5">
        <v>8.6299098382281406E-2</v>
      </c>
      <c r="AK5">
        <v>5.3825076771984594E-2</v>
      </c>
      <c r="AL5">
        <v>5.1477161958842681E-3</v>
      </c>
      <c r="AM5">
        <v>-5.0266060010492001E-4</v>
      </c>
    </row>
    <row r="6" spans="1:39">
      <c r="A6" t="s">
        <v>3</v>
      </c>
      <c r="B6">
        <v>-5.0406561555697123E-2</v>
      </c>
      <c r="C6">
        <v>3.6931804898171272E-2</v>
      </c>
      <c r="D6">
        <v>3.8205937203894091E-2</v>
      </c>
      <c r="E6">
        <v>-0.1151999419597808</v>
      </c>
      <c r="F6">
        <v>0.23869795068499131</v>
      </c>
      <c r="G6">
        <v>-7.0072931740913114E-2</v>
      </c>
      <c r="H6">
        <v>6.1224476911436072E-2</v>
      </c>
      <c r="I6">
        <v>-0.1183431851456563</v>
      </c>
      <c r="J6">
        <v>2.1812047845630071E-2</v>
      </c>
      <c r="K6">
        <v>3.940887268789095E-2</v>
      </c>
      <c r="L6">
        <v>-4.7393172975194187E-3</v>
      </c>
      <c r="M6">
        <v>1.904770112177245E-2</v>
      </c>
      <c r="N6">
        <v>-0.13239880475432839</v>
      </c>
      <c r="O6">
        <v>5.230803943114104E-2</v>
      </c>
      <c r="P6">
        <v>-0.1364421511036521</v>
      </c>
      <c r="Q6">
        <v>-1.4000101700463509E-2</v>
      </c>
      <c r="R6">
        <v>4.6653142381711137E-2</v>
      </c>
      <c r="S6">
        <v>-3.4883703025622943E-2</v>
      </c>
      <c r="T6">
        <v>-0.11746991676129689</v>
      </c>
      <c r="U6">
        <v>-0.1262798204839071</v>
      </c>
      <c r="V6">
        <v>0.10026031235283921</v>
      </c>
      <c r="W6">
        <v>1.7751628120944659E-2</v>
      </c>
      <c r="X6">
        <v>2.0930104719236949E-2</v>
      </c>
      <c r="Y6">
        <v>9.2255195499836962E-2</v>
      </c>
      <c r="Z6">
        <v>1.5641319255262239E-2</v>
      </c>
      <c r="AA6">
        <v>-1.7492820175803111E-2</v>
      </c>
      <c r="AB6">
        <v>4.126982018366987E-2</v>
      </c>
      <c r="AC6">
        <v>-5.8943121843945227E-2</v>
      </c>
      <c r="AD6">
        <v>-4.5356277472501261E-2</v>
      </c>
      <c r="AE6">
        <v>2.488685548844494E-2</v>
      </c>
      <c r="AF6">
        <v>-1.876368698574005E-2</v>
      </c>
      <c r="AG6">
        <v>-5.1743651438503457E-2</v>
      </c>
      <c r="AH6">
        <v>0.50621861426854342</v>
      </c>
      <c r="AI6">
        <v>-8.795337020576801E-3</v>
      </c>
      <c r="AJ6">
        <v>8.0643342009536448E-2</v>
      </c>
      <c r="AK6">
        <v>-0.10906463945326958</v>
      </c>
      <c r="AL6">
        <v>-1.3810716924640431E-2</v>
      </c>
      <c r="AM6">
        <v>5.015379904063629E-3</v>
      </c>
    </row>
    <row r="7" spans="1:39">
      <c r="A7" t="s">
        <v>4</v>
      </c>
      <c r="B7">
        <v>2.6804183587456839E-2</v>
      </c>
      <c r="C7">
        <v>6.0240329330056852E-3</v>
      </c>
      <c r="D7">
        <v>0.1437125541165514</v>
      </c>
      <c r="E7">
        <v>6.1081962666027063E-2</v>
      </c>
      <c r="F7">
        <v>0.2253290509435146</v>
      </c>
      <c r="G7">
        <v>9.3960410223565827E-3</v>
      </c>
      <c r="H7">
        <v>5.0531931254058859E-2</v>
      </c>
      <c r="I7">
        <v>-5.94937222419617E-2</v>
      </c>
      <c r="J7">
        <v>-5.518172755048345E-2</v>
      </c>
      <c r="K7">
        <v>-3.0769049734353788E-3</v>
      </c>
      <c r="L7">
        <v>4.6296023065151024E-3</v>
      </c>
      <c r="M7">
        <v>8.4485380716099012E-2</v>
      </c>
      <c r="N7">
        <v>-1.416422308358811E-3</v>
      </c>
      <c r="O7">
        <v>6.6666710063680856E-2</v>
      </c>
      <c r="P7">
        <v>-4.3882923268861007E-2</v>
      </c>
      <c r="Q7">
        <v>3.3379601547276039E-2</v>
      </c>
      <c r="R7">
        <v>5.3836514347944684E-3</v>
      </c>
      <c r="S7">
        <v>-4.4176751649748658E-2</v>
      </c>
      <c r="T7">
        <v>-4.341732538708809E-2</v>
      </c>
      <c r="U7">
        <v>-9.0775953444697133E-2</v>
      </c>
      <c r="V7">
        <v>4.4065326990600173E-2</v>
      </c>
      <c r="W7">
        <v>-9.4138521410693121E-2</v>
      </c>
      <c r="X7">
        <v>-8.235294194252385E-2</v>
      </c>
      <c r="Y7">
        <v>8.5469782230196412E-3</v>
      </c>
      <c r="Z7">
        <v>0.1271186893823433</v>
      </c>
      <c r="AA7">
        <v>9.3984159839801684E-3</v>
      </c>
      <c r="AB7">
        <v>1.303538278690031E-2</v>
      </c>
      <c r="AC7">
        <v>2.2058868864204721E-2</v>
      </c>
      <c r="AD7">
        <v>-1.9784147739666191E-2</v>
      </c>
      <c r="AE7">
        <v>3.6697239321166641E-2</v>
      </c>
      <c r="AF7">
        <v>7.9645985450368384E-2</v>
      </c>
      <c r="AG7">
        <v>3.1147526882750801E-2</v>
      </c>
      <c r="AH7">
        <v>0.5890139101912788</v>
      </c>
      <c r="AI7">
        <v>1.6101305454973538E-2</v>
      </c>
      <c r="AJ7">
        <v>6.8628569459591948E-2</v>
      </c>
      <c r="AK7">
        <v>0.23461519862298574</v>
      </c>
      <c r="AL7">
        <v>1.026562805173181E-2</v>
      </c>
      <c r="AM7">
        <v>5.8356774032417274E-3</v>
      </c>
    </row>
    <row r="8" spans="1:39">
      <c r="A8" t="s">
        <v>5</v>
      </c>
      <c r="B8">
        <v>9.0592278920023306E-2</v>
      </c>
      <c r="C8">
        <v>-1.7571861037278369E-2</v>
      </c>
      <c r="D8">
        <v>-7.4796723156440592E-2</v>
      </c>
      <c r="E8">
        <v>1.9332134351891069E-2</v>
      </c>
      <c r="F8">
        <v>6.3793116602404387E-2</v>
      </c>
      <c r="G8">
        <v>0.34846022559884399</v>
      </c>
      <c r="H8">
        <v>-0.1093749856719599</v>
      </c>
      <c r="I8">
        <v>6.072874618980717E-2</v>
      </c>
      <c r="J8">
        <v>-1.2722452425240061E-3</v>
      </c>
      <c r="K8">
        <v>-9.4267535361514776E-2</v>
      </c>
      <c r="L8">
        <v>3.5161744777110648E-2</v>
      </c>
      <c r="M8">
        <v>0.78260869114520637</v>
      </c>
      <c r="N8">
        <v>0.1814024665042242</v>
      </c>
      <c r="O8">
        <v>9.4193587764616948E-2</v>
      </c>
      <c r="P8">
        <v>-0.24764154550654771</v>
      </c>
      <c r="Q8">
        <v>-9.2476454259178276E-2</v>
      </c>
      <c r="R8">
        <v>2.2452490549236041E-2</v>
      </c>
      <c r="S8">
        <v>-0.19594598208316619</v>
      </c>
      <c r="T8">
        <v>5.042020173979056E-2</v>
      </c>
      <c r="U8">
        <v>-2.1999969482421888E-2</v>
      </c>
      <c r="V8">
        <v>0.33128827081260548</v>
      </c>
      <c r="W8">
        <v>-4.301074197680077E-2</v>
      </c>
      <c r="X8">
        <v>-0.1203852342190472</v>
      </c>
      <c r="Y8">
        <v>-7.8467140454858142E-2</v>
      </c>
      <c r="Z8">
        <v>0.14059402919051681</v>
      </c>
      <c r="AA8">
        <v>-3.2986072248513798E-2</v>
      </c>
      <c r="AB8">
        <v>9.1561910309962302E-2</v>
      </c>
      <c r="AC8">
        <v>7.5657933331262806E-2</v>
      </c>
      <c r="AD8">
        <v>-4.2813501321553371E-2</v>
      </c>
      <c r="AE8">
        <v>-9.4249167012691037E-2</v>
      </c>
      <c r="AF8">
        <v>8.9947061825342622E-2</v>
      </c>
      <c r="AG8">
        <v>-7.6051793219455766E-2</v>
      </c>
      <c r="AH8">
        <v>1.7462177507348386</v>
      </c>
      <c r="AI8">
        <v>3.43338730424654E-2</v>
      </c>
      <c r="AJ8">
        <v>0.18713849060403867</v>
      </c>
      <c r="AK8">
        <v>0.18346772452659951</v>
      </c>
      <c r="AL8">
        <v>1.7033155193894332E-2</v>
      </c>
      <c r="AM8">
        <v>1.7300717848571068E-2</v>
      </c>
    </row>
    <row r="9" spans="1:39">
      <c r="A9" t="s">
        <v>6</v>
      </c>
      <c r="B9">
        <v>3.2917705735660878E-2</v>
      </c>
      <c r="C9">
        <v>0.25688073394495409</v>
      </c>
      <c r="D9">
        <v>0.20975797157126391</v>
      </c>
      <c r="E9">
        <v>-8.0978088281994265E-2</v>
      </c>
      <c r="F9">
        <v>6.4616447823082179E-2</v>
      </c>
      <c r="G9">
        <v>-8.4712755598831513E-2</v>
      </c>
      <c r="H9">
        <v>7.4468085106383031E-2</v>
      </c>
      <c r="I9">
        <v>0.24917491749174919</v>
      </c>
      <c r="J9">
        <v>-2.2457067371202118E-2</v>
      </c>
      <c r="K9">
        <v>0.2743243243243243</v>
      </c>
      <c r="L9">
        <v>-0.14740190880169671</v>
      </c>
      <c r="M9">
        <v>0.29228855721393038</v>
      </c>
      <c r="N9">
        <v>0.26756496631376309</v>
      </c>
      <c r="O9">
        <v>5.0113895216400861E-2</v>
      </c>
      <c r="P9">
        <v>-0.31887201735357917</v>
      </c>
      <c r="Q9">
        <v>9.5541401273886439E-3</v>
      </c>
      <c r="R9">
        <v>4.6267087276550933E-2</v>
      </c>
      <c r="S9">
        <v>-0.31457286432160803</v>
      </c>
      <c r="T9">
        <v>-7.0381231671554301E-2</v>
      </c>
      <c r="U9">
        <v>-0.194006309148265</v>
      </c>
      <c r="V9">
        <v>4.3052837573385627E-2</v>
      </c>
      <c r="W9">
        <v>6.5666041275797449E-2</v>
      </c>
      <c r="X9">
        <v>-0.17869718309859151</v>
      </c>
      <c r="Y9">
        <v>-0.1082529474812433</v>
      </c>
      <c r="Z9">
        <v>4.5673076923076872E-2</v>
      </c>
      <c r="AA9">
        <v>-3.5632183908046011E-2</v>
      </c>
      <c r="AB9">
        <v>7.8665077473182299E-2</v>
      </c>
      <c r="AC9">
        <v>-8.8397790055249059E-3</v>
      </c>
      <c r="AD9">
        <v>3.1215161649944308E-2</v>
      </c>
      <c r="AE9">
        <v>-6.9189189189189149E-2</v>
      </c>
      <c r="AF9">
        <v>0.1591173054587689</v>
      </c>
      <c r="AG9">
        <v>5.4108216432865668E-2</v>
      </c>
      <c r="AH9">
        <v>1.4454925630085809</v>
      </c>
      <c r="AI9">
        <v>1.985103199066084E-2</v>
      </c>
      <c r="AJ9">
        <v>0.1585496494206203</v>
      </c>
      <c r="AK9">
        <v>0.12520388448162093</v>
      </c>
      <c r="AL9">
        <v>5.5297602166822103E-3</v>
      </c>
      <c r="AM9">
        <v>1.4321271773978629E-2</v>
      </c>
    </row>
    <row r="10" spans="1:39">
      <c r="A10" t="s">
        <v>7</v>
      </c>
      <c r="B10">
        <v>9.5238095238095344E-2</v>
      </c>
      <c r="C10">
        <v>-6.9767441860465129E-2</v>
      </c>
      <c r="D10">
        <v>2.8260869565217339E-2</v>
      </c>
      <c r="E10">
        <v>0.14164904862579289</v>
      </c>
      <c r="F10">
        <v>-2.9629629629629669E-2</v>
      </c>
      <c r="G10">
        <v>3.4351145038167941E-2</v>
      </c>
      <c r="H10">
        <v>-3.5055350553505497E-2</v>
      </c>
      <c r="I10">
        <v>0.1051625239005736</v>
      </c>
      <c r="J10">
        <v>0.54152249134948094</v>
      </c>
      <c r="K10">
        <v>-8.8664421997755372E-2</v>
      </c>
      <c r="L10">
        <v>-0.1908866995073891</v>
      </c>
      <c r="M10">
        <v>0.21461187214611879</v>
      </c>
      <c r="N10">
        <v>0.23558897243107779</v>
      </c>
      <c r="O10">
        <v>-7.7079107505070965E-2</v>
      </c>
      <c r="P10">
        <v>-0.27802197802197798</v>
      </c>
      <c r="Q10">
        <v>0.1187214611872147</v>
      </c>
      <c r="R10">
        <v>6.5306122448979487E-2</v>
      </c>
      <c r="S10">
        <v>-0.22733077905491689</v>
      </c>
      <c r="T10">
        <v>3.3057851239669311E-2</v>
      </c>
      <c r="U10">
        <v>-0.21360000000000001</v>
      </c>
      <c r="V10">
        <v>3.1536113936927679E-2</v>
      </c>
      <c r="W10">
        <v>4.1420118343195263E-2</v>
      </c>
      <c r="X10">
        <v>-0.19223484848484851</v>
      </c>
      <c r="Y10">
        <v>-7.2684642438452518E-2</v>
      </c>
      <c r="Z10">
        <v>9.9873577749683973E-2</v>
      </c>
      <c r="AA10">
        <v>2.6436781609195489E-2</v>
      </c>
      <c r="AB10">
        <v>3.6954087346024567E-2</v>
      </c>
      <c r="AC10">
        <v>6.1555075593952457E-2</v>
      </c>
      <c r="AD10">
        <v>-0.1515768056968464</v>
      </c>
      <c r="AE10">
        <v>-3.2374100719424481E-2</v>
      </c>
      <c r="AF10">
        <v>-3.7174721189591087E-2</v>
      </c>
      <c r="AG10">
        <v>-0.15444015444015449</v>
      </c>
      <c r="AH10">
        <v>1.1042748288627431</v>
      </c>
      <c r="AI10">
        <v>7.6642270779185995E-4</v>
      </c>
      <c r="AJ10">
        <v>0.160733504481683</v>
      </c>
      <c r="AK10">
        <v>4.7682821964427496E-3</v>
      </c>
      <c r="AL10">
        <v>-1.0174221569471849E-2</v>
      </c>
      <c r="AM10">
        <v>1.094064427726371E-2</v>
      </c>
    </row>
    <row r="11" spans="1:39">
      <c r="A11" t="s">
        <v>8</v>
      </c>
      <c r="B11">
        <v>-1.075271416286883E-2</v>
      </c>
      <c r="C11">
        <v>-0.20652172544856939</v>
      </c>
      <c r="D11">
        <v>8.80625826824879E-2</v>
      </c>
      <c r="E11">
        <v>7.9136701753362848E-2</v>
      </c>
      <c r="F11">
        <v>-0.15666667620340979</v>
      </c>
      <c r="G11">
        <v>-0.16600793717133219</v>
      </c>
      <c r="H11">
        <v>4.0284380271550901E-2</v>
      </c>
      <c r="I11">
        <v>-3.1890631148850601E-2</v>
      </c>
      <c r="J11">
        <v>-0.1035294252283433</v>
      </c>
      <c r="K11">
        <v>-7.0866137790421724E-2</v>
      </c>
      <c r="L11">
        <v>6.4971757500554395E-2</v>
      </c>
      <c r="M11">
        <v>3.183027177315001E-2</v>
      </c>
      <c r="N11">
        <v>3.5989743220745662E-2</v>
      </c>
      <c r="O11">
        <v>0.20595530533372511</v>
      </c>
      <c r="P11">
        <v>-0.23662552752562041</v>
      </c>
      <c r="Q11">
        <v>5.3908303829837134E-3</v>
      </c>
      <c r="R11">
        <v>-2.41286631927865E-2</v>
      </c>
      <c r="S11">
        <v>-0.15659344924012919</v>
      </c>
      <c r="T11">
        <v>6.5146519092551536E-3</v>
      </c>
      <c r="U11">
        <v>8.0906151114637836E-2</v>
      </c>
      <c r="V11">
        <v>-3.5928110372100752E-2</v>
      </c>
      <c r="W11">
        <v>3.726704487356014E-2</v>
      </c>
      <c r="X11">
        <v>-0.1646706486377483</v>
      </c>
      <c r="Y11">
        <v>4.6595023734185233E-2</v>
      </c>
      <c r="Z11">
        <v>0.11643832372800419</v>
      </c>
      <c r="AA11">
        <v>-1.533740873084455E-2</v>
      </c>
      <c r="AB11">
        <v>5.9190048274933897E-2</v>
      </c>
      <c r="AC11">
        <v>4.1176430164325151E-2</v>
      </c>
      <c r="AD11">
        <v>0.22033904469311219</v>
      </c>
      <c r="AE11">
        <v>0.42592583394345312</v>
      </c>
      <c r="AF11">
        <v>-8.2792169590545472E-2</v>
      </c>
      <c r="AG11">
        <v>0.38053098390746348</v>
      </c>
      <c r="AH11">
        <v>0.59449956637221224</v>
      </c>
      <c r="AI11">
        <v>1.4624808900559999E-2</v>
      </c>
      <c r="AJ11">
        <v>0.14829533334591616</v>
      </c>
      <c r="AK11">
        <v>9.8619481615418919E-2</v>
      </c>
      <c r="AL11">
        <v>8.7347821529935674E-3</v>
      </c>
      <c r="AM11">
        <v>5.890026747566432E-3</v>
      </c>
    </row>
    <row r="12" spans="1:39">
      <c r="A12" t="s">
        <v>9</v>
      </c>
      <c r="B12">
        <v>-9.8404297655266482E-2</v>
      </c>
      <c r="C12">
        <v>0.11799428330022679</v>
      </c>
      <c r="D12">
        <v>2.3746613624615831E-2</v>
      </c>
      <c r="E12">
        <v>6.7010373439348347E-2</v>
      </c>
      <c r="F12">
        <v>-8.3333308407003148E-2</v>
      </c>
      <c r="G12">
        <v>1.8445338843448011E-2</v>
      </c>
      <c r="H12">
        <v>0.19016812481784021</v>
      </c>
      <c r="I12">
        <v>-8.6956599769381637E-2</v>
      </c>
      <c r="J12">
        <v>3.5714320814631328E-2</v>
      </c>
      <c r="K12">
        <v>-0.18872294392833749</v>
      </c>
      <c r="L12">
        <v>-1.3554039128223059E-2</v>
      </c>
      <c r="M12">
        <v>9.0076231967815446E-2</v>
      </c>
      <c r="N12">
        <v>9.2436987587003916E-2</v>
      </c>
      <c r="O12">
        <v>1.666672309033923E-2</v>
      </c>
      <c r="P12">
        <v>-0.1059269566055407</v>
      </c>
      <c r="Q12">
        <v>-2.9619047838132299E-2</v>
      </c>
      <c r="R12">
        <v>0.1133720155782583</v>
      </c>
      <c r="S12">
        <v>-4.6997375797516387E-2</v>
      </c>
      <c r="T12">
        <v>2.8767097054242411E-2</v>
      </c>
      <c r="U12">
        <v>-6.6578280334281814E-3</v>
      </c>
      <c r="V12">
        <v>8.8220336062697191E-2</v>
      </c>
      <c r="W12">
        <v>5.3672204229482823E-2</v>
      </c>
      <c r="X12">
        <v>-3.485243956817019E-2</v>
      </c>
      <c r="Y12">
        <v>-2.361118049129074E-2</v>
      </c>
      <c r="Z12">
        <v>0.1052632593155276</v>
      </c>
      <c r="AA12">
        <v>0.1158300589485157</v>
      </c>
      <c r="AB12">
        <v>0.140715127504913</v>
      </c>
      <c r="AC12">
        <v>2.1233575563536888E-2</v>
      </c>
      <c r="AD12">
        <v>0.13267328352814881</v>
      </c>
      <c r="AE12">
        <v>-6.4685312822128083E-2</v>
      </c>
      <c r="AF12">
        <v>5.9813121620467591E-2</v>
      </c>
      <c r="AG12">
        <v>8.9947111437263638E-2</v>
      </c>
      <c r="AH12">
        <v>0.26218283272326304</v>
      </c>
      <c r="AI12">
        <v>2.4445151821372017E-2</v>
      </c>
      <c r="AJ12">
        <v>8.5956785278100467E-2</v>
      </c>
      <c r="AK12">
        <v>0.28438885589175239</v>
      </c>
      <c r="AL12">
        <v>2.1847565574310061E-2</v>
      </c>
      <c r="AM12">
        <v>2.5975862470619558E-3</v>
      </c>
    </row>
    <row r="13" spans="1:39">
      <c r="A13" t="s">
        <v>10</v>
      </c>
      <c r="B13">
        <v>2.7100227615242108E-2</v>
      </c>
      <c r="C13">
        <v>-0.1188258629015829</v>
      </c>
      <c r="D13">
        <v>0.13214924000550399</v>
      </c>
      <c r="E13">
        <v>-0.16609272167605449</v>
      </c>
      <c r="F13">
        <v>3.2125254576929052E-3</v>
      </c>
      <c r="G13">
        <v>-4.6660534855340163E-2</v>
      </c>
      <c r="H13">
        <v>-1.9193863439228909E-2</v>
      </c>
      <c r="I13">
        <v>8.1702422405166564E-2</v>
      </c>
      <c r="J13">
        <v>-8.4577014128279226E-2</v>
      </c>
      <c r="K13">
        <v>5.8794477284012991E-2</v>
      </c>
      <c r="L13">
        <v>-4.2463853805852048E-2</v>
      </c>
      <c r="M13">
        <v>3.9960975351760242E-2</v>
      </c>
      <c r="N13">
        <v>0.42455494634266722</v>
      </c>
      <c r="O13">
        <v>-0.1388989638021377</v>
      </c>
      <c r="P13">
        <v>-7.5734205099270091E-2</v>
      </c>
      <c r="Q13">
        <v>5.6438107043025987E-2</v>
      </c>
      <c r="R13">
        <v>3.0470895644832741E-2</v>
      </c>
      <c r="S13">
        <v>2.3041489121449651E-2</v>
      </c>
      <c r="T13">
        <v>-8.3708699349561599E-2</v>
      </c>
      <c r="U13">
        <v>-1.8844754114179189E-2</v>
      </c>
      <c r="V13">
        <v>8.1837112117231881E-2</v>
      </c>
      <c r="W13">
        <v>-0.1069084989681818</v>
      </c>
      <c r="X13">
        <v>-3.8461500246246623E-2</v>
      </c>
      <c r="Y13">
        <v>-9.8876998955981232E-3</v>
      </c>
      <c r="Z13">
        <v>-5.583289876454911E-2</v>
      </c>
      <c r="AA13">
        <v>3.9698826451653568E-2</v>
      </c>
      <c r="AB13">
        <v>1.21951579664854E-2</v>
      </c>
      <c r="AC13">
        <v>0.13577390622374089</v>
      </c>
      <c r="AD13">
        <v>-1.1831967098567819E-2</v>
      </c>
      <c r="AE13">
        <v>7.6383199283663439E-2</v>
      </c>
      <c r="AF13">
        <v>3.5673131320001161E-2</v>
      </c>
      <c r="AG13">
        <v>4.6296329116686907E-2</v>
      </c>
      <c r="AH13">
        <v>-3.7351720225375626E-2</v>
      </c>
      <c r="AI13">
        <v>7.8487478314433722E-3</v>
      </c>
      <c r="AJ13">
        <v>0.10617447144794595</v>
      </c>
      <c r="AK13">
        <v>7.3923116587317983E-2</v>
      </c>
      <c r="AL13">
        <v>8.2188114002657905E-3</v>
      </c>
      <c r="AM13">
        <v>-3.7006356882241751E-4</v>
      </c>
    </row>
    <row r="14" spans="1:39">
      <c r="A14" t="s">
        <v>11</v>
      </c>
      <c r="B14">
        <v>-0.20082930931153431</v>
      </c>
      <c r="C14">
        <v>0.13355131248643709</v>
      </c>
      <c r="D14">
        <v>-0.19481203830672389</v>
      </c>
      <c r="E14">
        <v>-9.0230705703282843E-2</v>
      </c>
      <c r="F14">
        <v>0.19268718872244511</v>
      </c>
      <c r="G14">
        <v>0.23055438130469111</v>
      </c>
      <c r="H14">
        <v>9.709608792930946E-2</v>
      </c>
      <c r="I14">
        <v>7.7170137672484262E-2</v>
      </c>
      <c r="J14">
        <v>-0.16845283203085051</v>
      </c>
      <c r="K14">
        <v>-0.1681567434971446</v>
      </c>
      <c r="L14">
        <v>6.7292349225639203E-2</v>
      </c>
      <c r="M14">
        <v>-0.1248211089122004</v>
      </c>
      <c r="N14">
        <v>9.7593581916447736E-2</v>
      </c>
      <c r="O14">
        <v>0.1223594918726247</v>
      </c>
      <c r="P14">
        <v>-0.16657577654188929</v>
      </c>
      <c r="Q14">
        <v>-5.1765751005211644E-3</v>
      </c>
      <c r="R14">
        <v>3.0706804295678621E-2</v>
      </c>
      <c r="S14">
        <v>-6.2413392232530403E-2</v>
      </c>
      <c r="T14">
        <v>4.5107717426895464E-3</v>
      </c>
      <c r="U14">
        <v>0.20008667212031089</v>
      </c>
      <c r="V14">
        <v>-8.5051517167184731E-2</v>
      </c>
      <c r="W14">
        <v>-0.19619729199218661</v>
      </c>
      <c r="X14">
        <v>-0.12910460692303341</v>
      </c>
      <c r="Y14">
        <v>2.4707288967893429E-2</v>
      </c>
      <c r="Z14">
        <v>0.27783222242334399</v>
      </c>
      <c r="AA14">
        <v>5.7510140405616639E-3</v>
      </c>
      <c r="AB14">
        <v>0.12997047866993941</v>
      </c>
      <c r="AC14">
        <v>-1.4144586112992961E-3</v>
      </c>
      <c r="AD14">
        <v>0.35059499932778532</v>
      </c>
      <c r="AE14">
        <v>9.8854822444144785E-2</v>
      </c>
      <c r="AF14">
        <v>7.5270550209894038E-2</v>
      </c>
      <c r="AG14">
        <v>-0.12281424240527369</v>
      </c>
      <c r="AH14">
        <v>0.28273421487837702</v>
      </c>
      <c r="AI14">
        <v>1.4510611144895786E-2</v>
      </c>
      <c r="AJ14">
        <v>0.14848846874456512</v>
      </c>
      <c r="AK14">
        <v>9.7722141440204552E-2</v>
      </c>
      <c r="AL14">
        <v>1.1709411308455207E-2</v>
      </c>
      <c r="AM14">
        <v>2.8011998364405786E-3</v>
      </c>
    </row>
    <row r="15" spans="1:39">
      <c r="A15" t="s">
        <v>12</v>
      </c>
      <c r="B15">
        <v>0.22556594101303509</v>
      </c>
      <c r="C15">
        <v>-6.3378687205184692E-2</v>
      </c>
      <c r="D15">
        <v>1.680262162208068E-3</v>
      </c>
      <c r="E15">
        <v>-8.8804116735676231E-2</v>
      </c>
      <c r="F15">
        <v>-2.2720056890520039E-2</v>
      </c>
      <c r="G15">
        <v>1.6850093744640079E-2</v>
      </c>
      <c r="H15">
        <v>-2.3049828798781591E-2</v>
      </c>
      <c r="I15">
        <v>-1.6962235587329681E-2</v>
      </c>
      <c r="J15">
        <v>-8.3938825885511159E-2</v>
      </c>
      <c r="K15">
        <v>8.2141414035055371E-2</v>
      </c>
      <c r="L15">
        <v>0.10239404913578069</v>
      </c>
      <c r="M15">
        <v>3.4166660307310533E-2</v>
      </c>
      <c r="N15">
        <v>1.7267201589762141E-2</v>
      </c>
      <c r="O15">
        <v>1.7766349510098371E-2</v>
      </c>
      <c r="P15">
        <v>-0.1097399256827478</v>
      </c>
      <c r="Q15">
        <v>4.5335401333300503E-2</v>
      </c>
      <c r="R15">
        <v>0.12951145649558191</v>
      </c>
      <c r="S15">
        <v>-4.6599150419696637E-2</v>
      </c>
      <c r="T15">
        <v>8.6465670631989067E-2</v>
      </c>
      <c r="U15">
        <v>-4.7791797199181474E-3</v>
      </c>
      <c r="V15">
        <v>8.153255771050949E-2</v>
      </c>
      <c r="W15">
        <v>1.2065591413054969E-2</v>
      </c>
      <c r="X15">
        <v>-9.7740571221971217E-2</v>
      </c>
      <c r="Y15">
        <v>4.3358592225071442E-2</v>
      </c>
      <c r="Z15">
        <v>-8.0979614148632084E-2</v>
      </c>
      <c r="AA15">
        <v>-8.0818191913226811E-2</v>
      </c>
      <c r="AB15">
        <v>4.1135441346834563E-2</v>
      </c>
      <c r="AC15">
        <v>-2.7957389037084109E-2</v>
      </c>
      <c r="AD15">
        <v>1.881365485966047E-2</v>
      </c>
      <c r="AE15">
        <v>8.0568651332467045E-2</v>
      </c>
      <c r="AF15">
        <v>6.2703132378391091E-2</v>
      </c>
      <c r="AG15">
        <v>1.52857521491685E-2</v>
      </c>
      <c r="AH15">
        <v>0.61535918487815644</v>
      </c>
      <c r="AI15">
        <v>1.0341878128988726E-2</v>
      </c>
      <c r="AJ15">
        <v>7.4492396057311325E-2</v>
      </c>
      <c r="AK15">
        <v>0.13883132609980917</v>
      </c>
      <c r="AL15">
        <v>4.2451839288389585E-3</v>
      </c>
      <c r="AM15">
        <v>6.096694200149768E-3</v>
      </c>
    </row>
    <row r="16" spans="1:39">
      <c r="A16" t="s">
        <v>13</v>
      </c>
      <c r="B16">
        <v>4.0014101403867519E-2</v>
      </c>
      <c r="C16">
        <v>0.1108673422796245</v>
      </c>
      <c r="D16">
        <v>-7.9750883624130964E-2</v>
      </c>
      <c r="E16">
        <v>6.8834685607231938E-2</v>
      </c>
      <c r="F16">
        <v>-2.4121824422235871E-2</v>
      </c>
      <c r="G16">
        <v>1.423717726693252E-2</v>
      </c>
      <c r="H16">
        <v>7.9917064369891433E-2</v>
      </c>
      <c r="I16">
        <v>-4.5494785668990123E-2</v>
      </c>
      <c r="J16">
        <v>-0.1272052833589061</v>
      </c>
      <c r="K16">
        <v>-6.2056675611449452E-2</v>
      </c>
      <c r="L16">
        <v>3.8707204629286229E-2</v>
      </c>
      <c r="M16">
        <v>-7.5676816284425574E-2</v>
      </c>
      <c r="N16">
        <v>-1.9918706030416229E-3</v>
      </c>
      <c r="O16">
        <v>7.0858122484308339E-2</v>
      </c>
      <c r="P16">
        <v>4.678488077102938E-2</v>
      </c>
      <c r="Q16">
        <v>3.3119501648978027E-2</v>
      </c>
      <c r="R16">
        <v>8.5762545056587758E-2</v>
      </c>
      <c r="S16">
        <v>-2.8539082979394999E-2</v>
      </c>
      <c r="T16">
        <v>-4.1562293656328693E-2</v>
      </c>
      <c r="U16">
        <v>2.1943542885209499E-2</v>
      </c>
      <c r="V16">
        <v>1.755288391899068E-2</v>
      </c>
      <c r="W16">
        <v>-4.5553460441618898E-2</v>
      </c>
      <c r="X16">
        <v>3.8153005551387453E-2</v>
      </c>
      <c r="Y16">
        <v>3.6897809741140097E-2</v>
      </c>
      <c r="Z16">
        <v>-2.899504803789776E-2</v>
      </c>
      <c r="AA16">
        <v>-6.1418342445799801E-2</v>
      </c>
      <c r="AB16">
        <v>1.6811305331393411E-2</v>
      </c>
      <c r="AC16">
        <v>-8.9066644074439094E-2</v>
      </c>
      <c r="AD16">
        <v>2.57268211089976E-2</v>
      </c>
      <c r="AE16">
        <v>0.114987356052394</v>
      </c>
      <c r="AF16">
        <v>3.758083375432153E-2</v>
      </c>
      <c r="AG16">
        <v>0.1020890148041305</v>
      </c>
      <c r="AH16">
        <v>0.18402719932312647</v>
      </c>
      <c r="AI16">
        <v>7.9128808580326091E-3</v>
      </c>
      <c r="AJ16">
        <v>6.2425815221586321E-2</v>
      </c>
      <c r="AK16">
        <v>0.12675654823161045</v>
      </c>
      <c r="AL16">
        <v>6.0896244797187587E-3</v>
      </c>
      <c r="AM16">
        <v>1.8232563783138502E-3</v>
      </c>
    </row>
    <row r="17" spans="1:39">
      <c r="A17" t="s">
        <v>14</v>
      </c>
      <c r="B17">
        <v>4.7385562085640258E-2</v>
      </c>
      <c r="C17">
        <v>-2.3400835613833989E-2</v>
      </c>
      <c r="D17">
        <v>-3.83387719280186E-2</v>
      </c>
      <c r="E17">
        <v>3.3222909702244059E-3</v>
      </c>
      <c r="F17">
        <v>1.9776022031443571E-2</v>
      </c>
      <c r="G17">
        <v>-1.138197635927107E-2</v>
      </c>
      <c r="H17">
        <v>-3.7829058256439119E-2</v>
      </c>
      <c r="I17">
        <v>-5.8119765768994032E-2</v>
      </c>
      <c r="J17">
        <v>2.903820840189697E-2</v>
      </c>
      <c r="K17">
        <v>0.13051139073142209</v>
      </c>
      <c r="L17">
        <v>-7.0213100772633541E-2</v>
      </c>
      <c r="M17">
        <v>4.705878563229926E-2</v>
      </c>
      <c r="N17">
        <v>-4.815405012249796E-2</v>
      </c>
      <c r="O17">
        <v>-5.0591394754481156E-3</v>
      </c>
      <c r="P17">
        <v>-5.2542370797995841E-2</v>
      </c>
      <c r="Q17">
        <v>-5.3666662867289938E-3</v>
      </c>
      <c r="R17">
        <v>-1.7432614109507141E-3</v>
      </c>
      <c r="S17">
        <v>-4.0515766356227889E-2</v>
      </c>
      <c r="T17">
        <v>0.23032636130432471</v>
      </c>
      <c r="U17">
        <v>-6.2402457864169203E-2</v>
      </c>
      <c r="V17">
        <v>2.4958491756112759E-2</v>
      </c>
      <c r="W17">
        <v>-1.4610522765182489E-2</v>
      </c>
      <c r="X17">
        <v>2.800930713072192E-2</v>
      </c>
      <c r="Y17">
        <v>6.581047422862607E-2</v>
      </c>
      <c r="Z17">
        <v>-6.7770983578350763E-2</v>
      </c>
      <c r="AA17">
        <v>-9.6931413903063035E-3</v>
      </c>
      <c r="AB17">
        <v>0</v>
      </c>
      <c r="AC17">
        <v>-9.7878529528268032E-3</v>
      </c>
      <c r="AD17">
        <v>6.6687616802564742E-2</v>
      </c>
      <c r="AE17">
        <v>5.0314633985096613E-2</v>
      </c>
      <c r="AF17">
        <v>-6.4371344249332219E-2</v>
      </c>
      <c r="AG17">
        <v>7.0079894575516777E-2</v>
      </c>
      <c r="AH17">
        <v>0.39453394022189914</v>
      </c>
      <c r="AI17">
        <v>4.8680616777088282E-3</v>
      </c>
      <c r="AJ17">
        <v>6.314793003550985E-2</v>
      </c>
      <c r="AK17">
        <v>7.7089806031193434E-2</v>
      </c>
      <c r="AL17">
        <v>9.5920186993760353E-4</v>
      </c>
      <c r="AM17">
        <v>3.9088598077712247E-3</v>
      </c>
    </row>
    <row r="18" spans="1:39">
      <c r="A18" t="s">
        <v>15</v>
      </c>
      <c r="B18">
        <v>0.3439803170434772</v>
      </c>
      <c r="C18">
        <v>6.0329127813381289E-2</v>
      </c>
      <c r="D18">
        <v>0.1034481617285616</v>
      </c>
      <c r="E18">
        <v>6.7187727374616868E-2</v>
      </c>
      <c r="F18">
        <v>-3.1863597476181393E-2</v>
      </c>
      <c r="G18">
        <v>-1.0622143944790221E-2</v>
      </c>
      <c r="H18">
        <v>7.6687116807693689E-2</v>
      </c>
      <c r="I18">
        <v>-4.98575721022817E-2</v>
      </c>
      <c r="J18">
        <v>-9.4452833471042941E-2</v>
      </c>
      <c r="K18">
        <v>0.15562916373556621</v>
      </c>
      <c r="L18">
        <v>1.226672178335075E-2</v>
      </c>
      <c r="M18">
        <v>-0.1095305922716842</v>
      </c>
      <c r="N18">
        <v>-7.1885024855827817E-2</v>
      </c>
      <c r="O18">
        <v>-4.9913826409382911E-2</v>
      </c>
      <c r="P18">
        <v>0.1105072674826368</v>
      </c>
      <c r="Q18">
        <v>5.7096041767573442E-2</v>
      </c>
      <c r="R18">
        <v>0.20927144998778099</v>
      </c>
      <c r="S18">
        <v>3.7419291216318477E-2</v>
      </c>
      <c r="T18">
        <v>9.4527302100693156E-2</v>
      </c>
      <c r="U18">
        <v>-0.14659083852215599</v>
      </c>
      <c r="V18">
        <v>4.3941375634819042E-2</v>
      </c>
      <c r="W18">
        <v>-9.6938713588491709E-2</v>
      </c>
      <c r="X18">
        <v>-4.8029106850890242E-2</v>
      </c>
      <c r="Y18">
        <v>-2.2455146893456849E-2</v>
      </c>
      <c r="Z18">
        <v>-1.2251283370510071E-2</v>
      </c>
      <c r="AA18">
        <v>-7.4418495553322028E-2</v>
      </c>
      <c r="AB18">
        <v>6.7001653392978033E-2</v>
      </c>
      <c r="AC18">
        <v>-5.6514983629492921E-2</v>
      </c>
      <c r="AD18">
        <v>2.0070238492516431E-2</v>
      </c>
      <c r="AE18">
        <v>0.10214170397567331</v>
      </c>
      <c r="AF18">
        <v>0.10463383497996311</v>
      </c>
      <c r="AG18">
        <v>1.7726597950877609E-2</v>
      </c>
      <c r="AH18">
        <v>0.62443328973185075</v>
      </c>
      <c r="AI18">
        <v>2.4135654197780226E-2</v>
      </c>
      <c r="AJ18">
        <v>0.1017706176672057</v>
      </c>
      <c r="AK18">
        <v>0.23715739130821484</v>
      </c>
      <c r="AL18">
        <v>1.7949057963513551E-2</v>
      </c>
      <c r="AM18">
        <v>6.1865962342666763E-3</v>
      </c>
    </row>
    <row r="19" spans="1:39">
      <c r="A19" t="s">
        <v>16</v>
      </c>
      <c r="B19">
        <v>0.80932203698041816</v>
      </c>
      <c r="C19">
        <v>-0.50351287156557767</v>
      </c>
      <c r="D19">
        <v>5.2547170439408122</v>
      </c>
      <c r="E19">
        <v>-0.39592764112250373</v>
      </c>
      <c r="F19">
        <v>0.27465668438318153</v>
      </c>
      <c r="G19">
        <v>-1.762973015929592E-2</v>
      </c>
      <c r="H19">
        <v>1.604187480156348</v>
      </c>
      <c r="I19">
        <v>1.1699845379169209</v>
      </c>
      <c r="J19">
        <v>-0.34685952685261567</v>
      </c>
      <c r="K19">
        <v>0.27309554903363492</v>
      </c>
      <c r="L19">
        <v>-0.19244639091587579</v>
      </c>
      <c r="M19">
        <v>-7.067785986626629E-2</v>
      </c>
      <c r="N19">
        <v>-4.0429793093070709E-2</v>
      </c>
      <c r="O19">
        <v>-0.1985857251283307</v>
      </c>
      <c r="P19">
        <v>-0.40955880109001608</v>
      </c>
      <c r="Q19">
        <v>0.1743461951175298</v>
      </c>
      <c r="R19">
        <v>0.30646864221862469</v>
      </c>
      <c r="S19">
        <v>-0.37905842617724589</v>
      </c>
      <c r="T19">
        <v>-6.2745137931474626E-2</v>
      </c>
      <c r="U19">
        <v>-5.5090615291009781E-2</v>
      </c>
      <c r="V19">
        <v>7.4538790431849522E-2</v>
      </c>
      <c r="W19">
        <v>-0.3736264208436727</v>
      </c>
      <c r="X19">
        <v>-0.23574562192366821</v>
      </c>
      <c r="Y19">
        <v>-4.447630717147788E-2</v>
      </c>
      <c r="Z19">
        <v>8.5585656279730804E-2</v>
      </c>
      <c r="AA19">
        <v>-0.43706778637611798</v>
      </c>
      <c r="AB19">
        <v>0.31449628985550171</v>
      </c>
      <c r="AC19">
        <v>0.3345794677734375</v>
      </c>
      <c r="AD19">
        <v>-0.29831936409745918</v>
      </c>
      <c r="AE19">
        <v>9.7804424653026301E-2</v>
      </c>
      <c r="AF19">
        <v>-0.1818181818181818</v>
      </c>
      <c r="AG19">
        <v>-2.2222222222222251E-2</v>
      </c>
      <c r="AH19">
        <v>1.3136633992385978</v>
      </c>
      <c r="AI19">
        <v>0.20224326172171658</v>
      </c>
      <c r="AJ19">
        <v>1.0294634277476422</v>
      </c>
      <c r="AK19">
        <v>0.19645502333599513</v>
      </c>
      <c r="AL19">
        <v>0.18922809233138271</v>
      </c>
      <c r="AM19">
        <v>1.301516939033388E-2</v>
      </c>
    </row>
    <row r="20" spans="1:39">
      <c r="A20" t="s">
        <v>17</v>
      </c>
      <c r="B20">
        <v>0.22070107639268</v>
      </c>
      <c r="C20">
        <v>0.2241063511624761</v>
      </c>
      <c r="D20">
        <v>-7.1807056013782011E-2</v>
      </c>
      <c r="E20">
        <v>0.1241006226130275</v>
      </c>
      <c r="F20">
        <v>-2.3910125918633399E-2</v>
      </c>
      <c r="G20">
        <v>8.1290814723111726E-3</v>
      </c>
      <c r="H20">
        <v>-3.9619452890869773E-2</v>
      </c>
      <c r="I20">
        <v>-1.6120781652854129E-2</v>
      </c>
      <c r="J20">
        <v>1.422307215370511E-3</v>
      </c>
      <c r="K20">
        <v>2.999654493917836E-2</v>
      </c>
      <c r="L20">
        <v>-6.6905768800494481E-2</v>
      </c>
      <c r="M20">
        <v>-5.9097283515563426E-4</v>
      </c>
      <c r="N20">
        <v>-0.14295855938101931</v>
      </c>
      <c r="O20">
        <v>6.8944059914591183E-2</v>
      </c>
      <c r="P20">
        <v>-7.6957806227405334E-2</v>
      </c>
      <c r="Q20">
        <v>3.8399649067646813E-2</v>
      </c>
      <c r="R20">
        <v>-7.6114791077113941E-2</v>
      </c>
      <c r="S20">
        <v>-0.1861330383827331</v>
      </c>
      <c r="T20">
        <v>-1.066012574950603E-2</v>
      </c>
      <c r="U20">
        <v>-0.14523718807845171</v>
      </c>
      <c r="V20">
        <v>0.1239406068084747</v>
      </c>
      <c r="W20">
        <v>5.6361935983720413E-2</v>
      </c>
      <c r="X20">
        <v>-0.15836904290268469</v>
      </c>
      <c r="Y20">
        <v>0.12943922306662209</v>
      </c>
      <c r="Z20">
        <v>-8.1377888437766943E-2</v>
      </c>
      <c r="AA20">
        <v>-0.1122918731342942</v>
      </c>
      <c r="AB20">
        <v>0.24873383950712319</v>
      </c>
      <c r="AC20">
        <v>-8.1850784627459872E-2</v>
      </c>
      <c r="AD20">
        <v>5.22038093288546E-3</v>
      </c>
      <c r="AE20">
        <v>2.366923514700536E-2</v>
      </c>
      <c r="AF20">
        <v>-0.14185367181335221</v>
      </c>
      <c r="AG20">
        <v>1.500675467723522E-2</v>
      </c>
      <c r="AH20">
        <v>1.4778705572498942</v>
      </c>
      <c r="AI20">
        <v>-4.7121018444758926E-3</v>
      </c>
      <c r="AJ20">
        <v>0.11224161247933548</v>
      </c>
      <c r="AK20">
        <v>-4.1981772538624444E-2</v>
      </c>
      <c r="AL20">
        <v>-1.9354159810575117E-2</v>
      </c>
      <c r="AM20">
        <v>1.4642057966099225E-2</v>
      </c>
    </row>
    <row r="21" spans="1:39">
      <c r="A21" t="s">
        <v>18</v>
      </c>
      <c r="B21">
        <v>6.6093789128323088E-2</v>
      </c>
      <c r="C21">
        <v>0.125567971657218</v>
      </c>
      <c r="D21">
        <v>-2.7852683723829101E-3</v>
      </c>
      <c r="E21">
        <v>-6.4455317508062548E-2</v>
      </c>
      <c r="F21">
        <v>1.1702885915109819E-2</v>
      </c>
      <c r="G21">
        <v>4.956800751237167E-2</v>
      </c>
      <c r="H21">
        <v>5.9824422643590669E-3</v>
      </c>
      <c r="I21">
        <v>7.4950894862340078E-3</v>
      </c>
      <c r="J21">
        <v>9.041041779362935E-4</v>
      </c>
      <c r="K21">
        <v>9.880958720897226E-3</v>
      </c>
      <c r="L21">
        <v>-2.0384445003467921E-2</v>
      </c>
      <c r="M21">
        <v>-1.405972857174276E-2</v>
      </c>
      <c r="N21">
        <v>-0.1142958018679006</v>
      </c>
      <c r="O21">
        <v>6.3256857516970744E-2</v>
      </c>
      <c r="P21">
        <v>5.7618342088328056E-3</v>
      </c>
      <c r="Q21">
        <v>-1.9372733718980961E-2</v>
      </c>
      <c r="R21">
        <v>-2.620829628689714E-2</v>
      </c>
      <c r="S21">
        <v>-6.6872190985473146E-2</v>
      </c>
      <c r="T21">
        <v>0.17450243511370989</v>
      </c>
      <c r="U21">
        <v>-0.12142157356106981</v>
      </c>
      <c r="V21">
        <v>7.8750404176999966E-2</v>
      </c>
      <c r="W21">
        <v>-3.1804624516433837E-2</v>
      </c>
      <c r="X21">
        <v>-8.7964131031537884E-2</v>
      </c>
      <c r="Y21">
        <v>8.8583683075731834E-2</v>
      </c>
      <c r="Z21">
        <v>3.9805365379533393E-2</v>
      </c>
      <c r="AA21">
        <v>-6.5759402971104608E-2</v>
      </c>
      <c r="AB21">
        <v>5.3200221828613607E-2</v>
      </c>
      <c r="AC21">
        <v>-0.13638441797599149</v>
      </c>
      <c r="AD21">
        <v>8.5722046216292869E-2</v>
      </c>
      <c r="AE21">
        <v>5.6704053739006222E-2</v>
      </c>
      <c r="AF21">
        <v>7.1660132566608858E-3</v>
      </c>
      <c r="AG21">
        <v>1.3281194944659401E-2</v>
      </c>
      <c r="AH21">
        <v>0.83396463206382554</v>
      </c>
      <c r="AI21">
        <v>4.2487945608879743E-3</v>
      </c>
      <c r="AJ21">
        <v>7.082493974859605E-2</v>
      </c>
      <c r="AK21">
        <v>5.9990090721851935E-2</v>
      </c>
      <c r="AL21">
        <v>-4.01374130495808E-3</v>
      </c>
      <c r="AM21">
        <v>8.2625358658460542E-3</v>
      </c>
    </row>
    <row r="22" spans="1:39">
      <c r="A22" t="s">
        <v>19</v>
      </c>
      <c r="B22">
        <v>0.1246373333616522</v>
      </c>
      <c r="C22">
        <v>5.482099628095316E-3</v>
      </c>
      <c r="D22">
        <v>2.9933664374088842E-3</v>
      </c>
      <c r="E22">
        <v>6.1198346640756176E-3</v>
      </c>
      <c r="F22">
        <v>2.571773599879568E-2</v>
      </c>
      <c r="G22">
        <v>4.1793371138196811E-2</v>
      </c>
      <c r="H22">
        <v>-3.4992335724448487E-2</v>
      </c>
      <c r="I22">
        <v>-1.510909685844997E-2</v>
      </c>
      <c r="J22">
        <v>5.9220305961819493E-2</v>
      </c>
      <c r="K22">
        <v>-1.1363713386027929E-2</v>
      </c>
      <c r="L22">
        <v>-9.24627101090022E-2</v>
      </c>
      <c r="M22">
        <v>8.0911650270521163E-2</v>
      </c>
      <c r="N22">
        <v>1.2009126759775951E-2</v>
      </c>
      <c r="O22">
        <v>5.025293984873036E-2</v>
      </c>
      <c r="P22">
        <v>-8.4453731309192093E-2</v>
      </c>
      <c r="Q22">
        <v>4.9416064388418501E-2</v>
      </c>
      <c r="R22">
        <v>-0.1558989840356696</v>
      </c>
      <c r="S22">
        <v>8.333424902670683E-2</v>
      </c>
      <c r="T22">
        <v>1.9191352207296401E-2</v>
      </c>
      <c r="U22">
        <v>-8.768801306870122E-2</v>
      </c>
      <c r="V22">
        <v>-3.0068811138567408E-2</v>
      </c>
      <c r="W22">
        <v>1.2702327671791911E-3</v>
      </c>
      <c r="X22">
        <v>-0.1446333544788396</v>
      </c>
      <c r="Y22">
        <v>-2.1768427604454299E-2</v>
      </c>
      <c r="Z22">
        <v>-3.7241438812990912E-2</v>
      </c>
      <c r="AA22">
        <v>-2.8812512598058389E-2</v>
      </c>
      <c r="AB22">
        <v>-1.850224237186204E-2</v>
      </c>
      <c r="AC22">
        <v>-7.0305820266996721E-2</v>
      </c>
      <c r="AD22">
        <v>-2.3995725294573389E-2</v>
      </c>
      <c r="AE22">
        <v>0.1162583557274393</v>
      </c>
      <c r="AF22">
        <v>2.195202760236326E-3</v>
      </c>
      <c r="AG22">
        <v>9.1322581166413563E-2</v>
      </c>
      <c r="AH22">
        <v>0.50864804291094134</v>
      </c>
      <c r="AI22">
        <v>-3.7928473420335198E-3</v>
      </c>
      <c r="AJ22">
        <v>6.7688380196716164E-2</v>
      </c>
      <c r="AK22">
        <v>-5.6033950450738161E-2</v>
      </c>
      <c r="AL22">
        <v>-8.8322969014752797E-3</v>
      </c>
      <c r="AM22">
        <v>5.0394495594417608E-3</v>
      </c>
    </row>
    <row r="23" spans="1:39">
      <c r="A23" t="s">
        <v>20</v>
      </c>
      <c r="B23">
        <v>0.45373135050677837</v>
      </c>
      <c r="C23">
        <v>0.16735114504564219</v>
      </c>
      <c r="D23">
        <v>0.2304309509173097</v>
      </c>
      <c r="E23">
        <v>3.7884252703111132E-2</v>
      </c>
      <c r="F23">
        <v>2.9614279472804709E-2</v>
      </c>
      <c r="G23">
        <v>-3.2106993201354572E-2</v>
      </c>
      <c r="H23">
        <v>0.34623353025246661</v>
      </c>
      <c r="I23">
        <v>6.2628400891793223E-2</v>
      </c>
      <c r="J23">
        <v>-0.27391308313957319</v>
      </c>
      <c r="K23">
        <v>-0.1403858745285641</v>
      </c>
      <c r="L23">
        <v>9.829717465865917E-2</v>
      </c>
      <c r="M23">
        <v>-8.7385469188623444E-2</v>
      </c>
      <c r="N23">
        <v>0.13127411847904941</v>
      </c>
      <c r="O23">
        <v>0.13583616538809221</v>
      </c>
      <c r="P23">
        <v>-5.7692254788774933E-2</v>
      </c>
      <c r="Q23">
        <v>-2.0408204226431529E-2</v>
      </c>
      <c r="R23">
        <v>5.7942731980196172E-2</v>
      </c>
      <c r="S23">
        <v>-0.1698461679311899</v>
      </c>
      <c r="T23">
        <v>-0.24166051031827551</v>
      </c>
      <c r="U23">
        <v>-8.9931492061290252E-2</v>
      </c>
      <c r="V23">
        <v>-5.9076279908213743E-2</v>
      </c>
      <c r="W23">
        <v>0.1244292379119063</v>
      </c>
      <c r="X23">
        <v>-0.24568532582838479</v>
      </c>
      <c r="Y23">
        <v>8.479146781069935E-2</v>
      </c>
      <c r="Z23">
        <v>-5.2109247055234897E-2</v>
      </c>
      <c r="AA23">
        <v>-0.25261778299302828</v>
      </c>
      <c r="AB23">
        <v>0.395796801566765</v>
      </c>
      <c r="AC23">
        <v>0.33124215006059782</v>
      </c>
      <c r="AD23">
        <v>4.3355330163227457E-2</v>
      </c>
      <c r="AE23">
        <v>3.8843750409209843E-2</v>
      </c>
      <c r="AF23">
        <v>-0.10434780950131629</v>
      </c>
      <c r="AG23">
        <v>-0.14271846988421569</v>
      </c>
      <c r="AH23">
        <v>1.1438839510881724</v>
      </c>
      <c r="AI23">
        <v>2.3862433551994921E-2</v>
      </c>
      <c r="AJ23">
        <v>0.18826386721739982</v>
      </c>
      <c r="AK23">
        <v>0.12674993828974895</v>
      </c>
      <c r="AL23">
        <v>1.2529360410940686E-2</v>
      </c>
      <c r="AM23">
        <v>1.1333073141054235E-2</v>
      </c>
    </row>
    <row r="24" spans="1:39">
      <c r="A24" t="s">
        <v>21</v>
      </c>
      <c r="B24">
        <v>0.13043475314820241</v>
      </c>
      <c r="C24">
        <v>0.13076925792188929</v>
      </c>
      <c r="D24">
        <v>-4.1234993048183677E-3</v>
      </c>
      <c r="E24">
        <v>-1.5503875968992281E-2</v>
      </c>
      <c r="F24">
        <v>7.0866141732283561E-2</v>
      </c>
      <c r="G24">
        <v>0</v>
      </c>
      <c r="H24">
        <v>-7.3529411764705843E-2</v>
      </c>
      <c r="I24">
        <v>-4.7619047619047672E-2</v>
      </c>
      <c r="J24">
        <v>0.10833333333333341</v>
      </c>
      <c r="K24">
        <v>-4.5112781954887222E-2</v>
      </c>
      <c r="L24">
        <v>-0.13385826771653539</v>
      </c>
      <c r="M24">
        <v>4.5454545454545407E-2</v>
      </c>
      <c r="N24">
        <v>-0.21739130434782611</v>
      </c>
      <c r="O24">
        <v>3.3333333333333437E-2</v>
      </c>
      <c r="P24">
        <v>0.32258064516129031</v>
      </c>
      <c r="Q24">
        <v>0</v>
      </c>
      <c r="R24">
        <v>0.1219512195121952</v>
      </c>
      <c r="S24">
        <v>-0.2318840579710145</v>
      </c>
      <c r="T24">
        <v>0.10377358490566049</v>
      </c>
      <c r="U24">
        <v>-0.2478632478632479</v>
      </c>
      <c r="V24">
        <v>0.17045454545454539</v>
      </c>
      <c r="W24">
        <v>-9.2233009708737823E-2</v>
      </c>
      <c r="X24">
        <v>-0.21390374331550799</v>
      </c>
      <c r="Y24">
        <v>7.4829931972789199E-2</v>
      </c>
      <c r="Z24">
        <v>3.7974683544303778E-2</v>
      </c>
      <c r="AA24">
        <v>0.1036585365853659</v>
      </c>
      <c r="AB24">
        <v>-5.5248618784530254E-3</v>
      </c>
      <c r="AC24">
        <v>-0.2</v>
      </c>
      <c r="AD24">
        <v>5.555555555555558E-2</v>
      </c>
      <c r="AE24">
        <v>8.5526315789473673E-2</v>
      </c>
      <c r="AF24">
        <v>-0.1454545454545455</v>
      </c>
      <c r="AG24">
        <v>-1.418439716312059E-2</v>
      </c>
      <c r="AH24">
        <v>1.2957273530349804</v>
      </c>
      <c r="AI24">
        <v>-4.0278021445835348E-3</v>
      </c>
      <c r="AJ24">
        <v>0.13295467195706928</v>
      </c>
      <c r="AK24">
        <v>-3.0294551408348417E-2</v>
      </c>
      <c r="AL24">
        <v>-1.6865269484553344E-2</v>
      </c>
      <c r="AM24">
        <v>1.2837467339969809E-2</v>
      </c>
    </row>
    <row r="25" spans="1:39">
      <c r="A25" t="s">
        <v>22</v>
      </c>
      <c r="B25">
        <v>0.23486172248463849</v>
      </c>
      <c r="C25">
        <v>6.3290594902459363E-2</v>
      </c>
      <c r="D25">
        <v>0.30166407736263978</v>
      </c>
      <c r="E25">
        <v>0.32969064435956169</v>
      </c>
      <c r="F25">
        <v>-0.29871591357647559</v>
      </c>
      <c r="G25">
        <v>-9.0465730656987264E-2</v>
      </c>
      <c r="H25">
        <v>3.4129743901282428E-2</v>
      </c>
      <c r="I25">
        <v>7.1607990056336224E-2</v>
      </c>
      <c r="J25">
        <v>-9.4469076693257326E-2</v>
      </c>
      <c r="K25">
        <v>1.2704578847694711E-2</v>
      </c>
      <c r="L25">
        <v>-4.1102723095007399E-2</v>
      </c>
      <c r="M25">
        <v>-8.3270006912957717E-2</v>
      </c>
      <c r="N25">
        <v>-0.14549956415795851</v>
      </c>
      <c r="O25">
        <v>-1.7101367948565201E-2</v>
      </c>
      <c r="P25">
        <v>0.108349953027487</v>
      </c>
      <c r="Q25">
        <v>-8.490287181551559E-2</v>
      </c>
      <c r="R25">
        <v>0.24437257656081221</v>
      </c>
      <c r="S25">
        <v>-0.22983333694766989</v>
      </c>
      <c r="T25">
        <v>0.17891466587580229</v>
      </c>
      <c r="U25">
        <v>-0.27434746166462742</v>
      </c>
      <c r="V25">
        <v>-4.1734283546386967E-2</v>
      </c>
      <c r="W25">
        <v>-1.099369114984039E-2</v>
      </c>
      <c r="X25">
        <v>-0.17721201205760739</v>
      </c>
      <c r="Y25">
        <v>-3.7815333702826297E-2</v>
      </c>
      <c r="Z25">
        <v>9.6069890655042567E-2</v>
      </c>
      <c r="AA25">
        <v>-0.1489788039689173</v>
      </c>
      <c r="AB25">
        <v>0.37203791413191678</v>
      </c>
      <c r="AC25">
        <v>-7.5129608200670606E-2</v>
      </c>
      <c r="AD25">
        <v>5.4219523639823297E-2</v>
      </c>
      <c r="AE25">
        <v>4.5719305436063402E-2</v>
      </c>
      <c r="AF25">
        <v>-0.34804970600113139</v>
      </c>
      <c r="AG25">
        <v>4.9178747616676073E-2</v>
      </c>
      <c r="AH25">
        <v>1.33135695854275</v>
      </c>
      <c r="AI25">
        <v>-1.219048851192684E-3</v>
      </c>
      <c r="AJ25">
        <v>0.17781197262677664</v>
      </c>
      <c r="AK25">
        <v>-6.855831096095201E-3</v>
      </c>
      <c r="AL25">
        <v>-1.4409517843840926E-2</v>
      </c>
      <c r="AM25">
        <v>1.3190468992648242E-2</v>
      </c>
    </row>
    <row r="26" spans="1:39">
      <c r="A26" t="s">
        <v>23</v>
      </c>
      <c r="B26">
        <v>9.3659955332588751E-2</v>
      </c>
      <c r="C26">
        <v>0.67720675709023537</v>
      </c>
      <c r="D26">
        <v>0.14061280281969959</v>
      </c>
      <c r="E26">
        <v>0.36707987298004308</v>
      </c>
      <c r="F26">
        <v>-9.8236812365999127E-2</v>
      </c>
      <c r="G26">
        <v>-5.5867201647774589E-4</v>
      </c>
      <c r="H26">
        <v>-7.5461068763492123E-2</v>
      </c>
      <c r="I26">
        <v>0.29504225457360039</v>
      </c>
      <c r="J26">
        <v>-0.1120447997190446</v>
      </c>
      <c r="K26">
        <v>0.108832788906652</v>
      </c>
      <c r="L26">
        <v>-0.17828355626732681</v>
      </c>
      <c r="M26">
        <v>0.6399307675366841</v>
      </c>
      <c r="N26">
        <v>-0.15024632112247671</v>
      </c>
      <c r="O26">
        <v>-4.1408026107377927E-3</v>
      </c>
      <c r="P26">
        <v>-0.14760912056870559</v>
      </c>
      <c r="Q26">
        <v>0.11560979703577549</v>
      </c>
      <c r="R26">
        <v>-1.6615699788840591E-2</v>
      </c>
      <c r="S26">
        <v>-6.269452475596915E-2</v>
      </c>
      <c r="T26">
        <v>-6.8311221027957725E-2</v>
      </c>
      <c r="U26">
        <v>-7.4338041234470298E-2</v>
      </c>
      <c r="V26">
        <v>3.025298282882671E-2</v>
      </c>
      <c r="W26">
        <v>9.1831354123875109E-2</v>
      </c>
      <c r="X26">
        <v>-5.6723706803684881E-2</v>
      </c>
      <c r="Y26">
        <v>0.18040432229503581</v>
      </c>
      <c r="Z26">
        <v>0.2046552373178909</v>
      </c>
      <c r="AA26">
        <v>-7.765224369003465E-2</v>
      </c>
      <c r="AB26">
        <v>0.32411071186625701</v>
      </c>
      <c r="AC26">
        <v>7.1642292079641123E-3</v>
      </c>
      <c r="AD26">
        <v>0.1730883183777385</v>
      </c>
      <c r="AE26">
        <v>-0.11495712080002619</v>
      </c>
      <c r="AF26">
        <v>-0.12132452871117889</v>
      </c>
      <c r="AG26">
        <v>-3.5737689375454629E-3</v>
      </c>
      <c r="AH26">
        <v>1.7325832951308227</v>
      </c>
      <c r="AI26">
        <v>6.4078441972153094E-2</v>
      </c>
      <c r="AJ26">
        <v>0.21124100716627706</v>
      </c>
      <c r="AK26">
        <v>0.30334281601731877</v>
      </c>
      <c r="AL26">
        <v>4.6912808003770901E-2</v>
      </c>
      <c r="AM26">
        <v>1.7165633968382193E-2</v>
      </c>
    </row>
    <row r="27" spans="1:39">
      <c r="A27" t="s">
        <v>24</v>
      </c>
      <c r="B27">
        <v>0.18778618722404519</v>
      </c>
      <c r="C27">
        <v>-5.8840264420313648E-2</v>
      </c>
      <c r="D27">
        <v>3.9605471167198918E-2</v>
      </c>
      <c r="E27">
        <v>0.17617865010167891</v>
      </c>
      <c r="F27">
        <v>-8.1285714853800206E-2</v>
      </c>
      <c r="G27">
        <v>-0.1034715136974583</v>
      </c>
      <c r="H27">
        <v>-1.612173648552884E-2</v>
      </c>
      <c r="I27">
        <v>0.20903511881408601</v>
      </c>
      <c r="J27">
        <v>-0.25395815322839838</v>
      </c>
      <c r="K27">
        <v>-5.6536532169554898E-2</v>
      </c>
      <c r="L27">
        <v>-8.3138365255651991E-2</v>
      </c>
      <c r="M27">
        <v>-0.1238469338332346</v>
      </c>
      <c r="N27">
        <v>-0.1025985232746101</v>
      </c>
      <c r="O27">
        <v>-9.2611152570840183E-2</v>
      </c>
      <c r="P27">
        <v>-0.18679502869890799</v>
      </c>
      <c r="Q27">
        <v>-9.5060876749335832E-2</v>
      </c>
      <c r="R27">
        <v>-7.9999977183119131E-2</v>
      </c>
      <c r="S27">
        <v>-0.16619260671076691</v>
      </c>
      <c r="T27">
        <v>-4.2397700771212077E-2</v>
      </c>
      <c r="U27">
        <v>-7.5826961834292828E-2</v>
      </c>
      <c r="V27">
        <v>7.2687208475517906E-2</v>
      </c>
      <c r="W27">
        <v>0.18275161483306299</v>
      </c>
      <c r="X27">
        <v>1.128464892368908E-2</v>
      </c>
      <c r="Y27">
        <v>5.579404235951313E-2</v>
      </c>
      <c r="Z27">
        <v>3.3333320410917411E-2</v>
      </c>
      <c r="AA27">
        <v>-4.4846553352750451E-2</v>
      </c>
      <c r="AB27">
        <v>8.2784191599606372E-2</v>
      </c>
      <c r="AC27">
        <v>-4.488399635158824E-2</v>
      </c>
      <c r="AD27">
        <v>8.6021497208632169E-2</v>
      </c>
      <c r="AE27">
        <v>-0.15658233905705779</v>
      </c>
      <c r="AF27">
        <v>4.0869588437287607E-2</v>
      </c>
      <c r="AG27">
        <v>0.14202170186643689</v>
      </c>
      <c r="AH27">
        <v>0.70247701649143024</v>
      </c>
      <c r="AI27">
        <v>-1.8157552783648431E-2</v>
      </c>
      <c r="AJ27">
        <v>0.11671430060746006</v>
      </c>
      <c r="AK27">
        <v>-0.15557264781731339</v>
      </c>
      <c r="AL27">
        <v>-2.5117370167425396E-2</v>
      </c>
      <c r="AM27">
        <v>6.9598173837769643E-3</v>
      </c>
    </row>
    <row r="28" spans="1:39">
      <c r="A28" t="s">
        <v>25</v>
      </c>
      <c r="B28">
        <v>0.45044474395766271</v>
      </c>
      <c r="C28">
        <v>0.1309738077125466</v>
      </c>
      <c r="D28">
        <v>0.17170655879781219</v>
      </c>
      <c r="E28">
        <v>1.6579729653934509E-2</v>
      </c>
      <c r="F28">
        <v>-0.176266865672425</v>
      </c>
      <c r="G28">
        <v>5.2798025561247693E-2</v>
      </c>
      <c r="H28">
        <v>1.090471534263515E-2</v>
      </c>
      <c r="I28">
        <v>0.32459407377506522</v>
      </c>
      <c r="J28">
        <v>-6.7370718435288524E-2</v>
      </c>
      <c r="K28">
        <v>-0.17723145407486021</v>
      </c>
      <c r="L28">
        <v>-0.1108115450320907</v>
      </c>
      <c r="M28">
        <v>-2.696668914134237E-2</v>
      </c>
      <c r="N28">
        <v>-0.25349293156225278</v>
      </c>
      <c r="O28">
        <v>2.592137148229368E-3</v>
      </c>
      <c r="P28">
        <v>-0.28111303573344992</v>
      </c>
      <c r="Q28">
        <v>-0.14946664929183129</v>
      </c>
      <c r="R28">
        <v>-0.1022002598795001</v>
      </c>
      <c r="S28">
        <v>-0.25840181994591882</v>
      </c>
      <c r="T28">
        <v>2.1528524942411979E-2</v>
      </c>
      <c r="U28">
        <v>-0.13445734384683719</v>
      </c>
      <c r="V28">
        <v>-0.202337507549051</v>
      </c>
      <c r="W28">
        <v>3.7851091025598249E-2</v>
      </c>
      <c r="X28">
        <v>-0.17058821285472189</v>
      </c>
      <c r="Y28">
        <v>-1.5248237359655969E-2</v>
      </c>
      <c r="Z28">
        <v>6.8959271754110985E-2</v>
      </c>
      <c r="AA28">
        <v>-0.3144685616445001</v>
      </c>
      <c r="AB28">
        <v>0.41277638629329633</v>
      </c>
      <c r="AC28">
        <v>0.1250435207201086</v>
      </c>
      <c r="AD28">
        <v>1.7467880828130781E-2</v>
      </c>
      <c r="AE28">
        <v>-0.14600426397612459</v>
      </c>
      <c r="AF28">
        <v>3.5402983648446851E-2</v>
      </c>
      <c r="AG28">
        <v>9.8969042027934995E-2</v>
      </c>
      <c r="AH28">
        <v>1.7610283275084417</v>
      </c>
      <c r="AI28">
        <v>-2.0126050087833698E-2</v>
      </c>
      <c r="AJ28">
        <v>0.18660294728208265</v>
      </c>
      <c r="AK28">
        <v>-0.10785494216985592</v>
      </c>
      <c r="AL28">
        <v>-3.7573504281185867E-2</v>
      </c>
      <c r="AM28">
        <v>1.7447454193352169E-2</v>
      </c>
    </row>
    <row r="29" spans="1:39">
      <c r="A29" t="s">
        <v>26</v>
      </c>
      <c r="B29">
        <v>3.7180913389227133E-2</v>
      </c>
      <c r="C29">
        <v>0.15302293318779389</v>
      </c>
      <c r="D29">
        <v>0.38747102909914899</v>
      </c>
      <c r="E29">
        <v>0</v>
      </c>
      <c r="F29">
        <v>-0.1080267419212462</v>
      </c>
      <c r="G29">
        <v>4.1994782003353943E-2</v>
      </c>
      <c r="H29">
        <v>0.19107583244543361</v>
      </c>
      <c r="I29">
        <v>-3.5649500067189373E-2</v>
      </c>
      <c r="J29">
        <v>-3.1954901482634912E-2</v>
      </c>
      <c r="K29">
        <v>-8.0582517859480784E-2</v>
      </c>
      <c r="L29">
        <v>-2.0767340927727359E-2</v>
      </c>
      <c r="M29">
        <v>3.3788660832821733E-2</v>
      </c>
      <c r="N29">
        <v>-6.815024256686153E-2</v>
      </c>
      <c r="O29">
        <v>-0.16940295288891449</v>
      </c>
      <c r="P29">
        <v>-8.7151864964516546E-2</v>
      </c>
      <c r="Q29">
        <v>0.1697835046630545</v>
      </c>
      <c r="R29">
        <v>-0.1043331718332516</v>
      </c>
      <c r="S29">
        <v>-0.2184124624667132</v>
      </c>
      <c r="T29">
        <v>5.0480780252338597E-2</v>
      </c>
      <c r="U29">
        <v>-0.30034325729326272</v>
      </c>
      <c r="V29">
        <v>6.2959974373218319E-2</v>
      </c>
      <c r="W29">
        <v>-0.27769228128286499</v>
      </c>
      <c r="X29">
        <v>-0.273695428934559</v>
      </c>
      <c r="Y29">
        <v>0.1436950138426103</v>
      </c>
      <c r="Z29">
        <v>0.22435896887268239</v>
      </c>
      <c r="AA29">
        <v>-0.2492146666918317</v>
      </c>
      <c r="AB29">
        <v>0.32496511839793363</v>
      </c>
      <c r="AC29">
        <v>-0.14842103656969571</v>
      </c>
      <c r="AD29">
        <v>0.2385661642488843</v>
      </c>
      <c r="AE29">
        <v>8.4830278339639742E-2</v>
      </c>
      <c r="AF29">
        <v>4.6918144825316643E-2</v>
      </c>
      <c r="AG29">
        <v>2.3725790981911521E-2</v>
      </c>
      <c r="AH29">
        <v>1.749338831624166</v>
      </c>
      <c r="AI29">
        <v>1.5061006264434948E-4</v>
      </c>
      <c r="AJ29">
        <v>0.17394121264271803</v>
      </c>
      <c r="AK29">
        <v>8.658676132936268E-4</v>
      </c>
      <c r="AL29">
        <v>-1.7181030011878262E-2</v>
      </c>
      <c r="AM29">
        <v>1.7331640074522613E-2</v>
      </c>
    </row>
    <row r="30" spans="1:39">
      <c r="A30" t="s">
        <v>27</v>
      </c>
      <c r="B30">
        <v>0.18339851850168529</v>
      </c>
      <c r="C30">
        <v>-2.9098615871866351E-2</v>
      </c>
      <c r="D30">
        <v>5.0008714934749232E-2</v>
      </c>
      <c r="E30">
        <v>0.1396130461494578</v>
      </c>
      <c r="F30">
        <v>-1.915156717112854E-2</v>
      </c>
      <c r="G30">
        <v>-5.9608171732898667E-2</v>
      </c>
      <c r="H30">
        <v>-5.6102754878214367E-2</v>
      </c>
      <c r="I30">
        <v>2.1511716504675871E-2</v>
      </c>
      <c r="J30">
        <v>9.4067448630959616E-2</v>
      </c>
      <c r="K30">
        <v>8.5408830310016448E-2</v>
      </c>
      <c r="L30">
        <v>3.8236914446571069E-2</v>
      </c>
      <c r="M30">
        <v>0.17624203006398551</v>
      </c>
      <c r="N30">
        <v>5.1349270998783281E-2</v>
      </c>
      <c r="O30">
        <v>-7.9575010780147504E-2</v>
      </c>
      <c r="P30">
        <v>-0.18027096018037531</v>
      </c>
      <c r="Q30">
        <v>0.1421698705715331</v>
      </c>
      <c r="R30">
        <v>3.886137621332475E-2</v>
      </c>
      <c r="S30">
        <v>-0.15557173370118529</v>
      </c>
      <c r="T30">
        <v>-2.1838731548666331E-2</v>
      </c>
      <c r="U30">
        <v>1.1706434565140089E-2</v>
      </c>
      <c r="V30">
        <v>0.1224458354991278</v>
      </c>
      <c r="W30">
        <v>-0.1125222989671321</v>
      </c>
      <c r="X30">
        <v>-5.3604445407336658E-2</v>
      </c>
      <c r="Y30">
        <v>9.91986727926506E-2</v>
      </c>
      <c r="Z30">
        <v>0.10234622172547431</v>
      </c>
      <c r="AA30">
        <v>-6.0805924108660259E-2</v>
      </c>
      <c r="AB30">
        <v>7.1148064632895691E-2</v>
      </c>
      <c r="AC30">
        <v>-0.11840863427728229</v>
      </c>
      <c r="AD30">
        <v>7.3197510067131821E-2</v>
      </c>
      <c r="AE30">
        <v>-5.8130850374905618E-2</v>
      </c>
      <c r="AF30">
        <v>-4.6972639921744053E-3</v>
      </c>
      <c r="AG30">
        <v>0.19109612121916239</v>
      </c>
      <c r="AH30">
        <v>1.1548584150900958</v>
      </c>
      <c r="AI30">
        <v>2.0200613588604723E-2</v>
      </c>
      <c r="AJ30">
        <v>9.920745603061229E-2</v>
      </c>
      <c r="AK30">
        <v>0.2036199132288147</v>
      </c>
      <c r="AL30">
        <v>8.7588105339090321E-3</v>
      </c>
      <c r="AM30">
        <v>1.1441803054695691E-2</v>
      </c>
    </row>
    <row r="31" spans="1:39">
      <c r="A31" t="s">
        <v>28</v>
      </c>
      <c r="B31">
        <v>0.16518200774817909</v>
      </c>
      <c r="C31">
        <v>0.1511273592015083</v>
      </c>
      <c r="D31">
        <v>-3.5324108836094159E-2</v>
      </c>
      <c r="E31">
        <v>-7.9770468834198804E-2</v>
      </c>
      <c r="F31">
        <v>-4.2068792601001381E-2</v>
      </c>
      <c r="G31">
        <v>-7.4702438496154766E-3</v>
      </c>
      <c r="H31">
        <v>5.8045343781256253E-2</v>
      </c>
      <c r="I31">
        <v>-4.6022814175971087E-2</v>
      </c>
      <c r="J31">
        <v>-2.0336719108732249E-2</v>
      </c>
      <c r="K31">
        <v>-7.034942380957121E-2</v>
      </c>
      <c r="L31">
        <v>-4.4349298116530537E-2</v>
      </c>
      <c r="M31">
        <v>0.17479062371374379</v>
      </c>
      <c r="N31">
        <v>-8.3535884625345336E-2</v>
      </c>
      <c r="O31">
        <v>7.1376874785210598E-2</v>
      </c>
      <c r="P31">
        <v>-8.0913823902997617E-2</v>
      </c>
      <c r="Q31">
        <v>-8.2037245496116018E-3</v>
      </c>
      <c r="R31">
        <v>-5.0987620412567547E-2</v>
      </c>
      <c r="S31">
        <v>-0.2226486414328612</v>
      </c>
      <c r="T31">
        <v>4.2004824310387663E-2</v>
      </c>
      <c r="U31">
        <v>-1.6060387212759712E-2</v>
      </c>
      <c r="V31">
        <v>8.3244895534640317E-2</v>
      </c>
      <c r="W31">
        <v>-7.6621701923518026E-2</v>
      </c>
      <c r="X31">
        <v>-0.1106396689679351</v>
      </c>
      <c r="Y31">
        <v>8.6972507861776016E-2</v>
      </c>
      <c r="Z31">
        <v>-0.10795071364908811</v>
      </c>
      <c r="AA31">
        <v>-1.4760196347361591E-2</v>
      </c>
      <c r="AB31">
        <v>8.7390822467508844E-2</v>
      </c>
      <c r="AC31">
        <v>-3.2500222521193112E-2</v>
      </c>
      <c r="AD31">
        <v>8.9000453933292256E-2</v>
      </c>
      <c r="AE31">
        <v>4.1827307092394912E-2</v>
      </c>
      <c r="AF31">
        <v>0.1081341597313696</v>
      </c>
      <c r="AG31">
        <v>6.8467350810240246E-2</v>
      </c>
      <c r="AH31">
        <v>1.0856948418348591</v>
      </c>
      <c r="AI31">
        <v>1.2765648779548121E-3</v>
      </c>
      <c r="AJ31">
        <v>9.0397321824131488E-2</v>
      </c>
      <c r="AK31">
        <v>1.4121711265278152E-2</v>
      </c>
      <c r="AL31">
        <v>-9.4799974810806237E-3</v>
      </c>
      <c r="AM31">
        <v>1.0756562359035436E-2</v>
      </c>
    </row>
    <row r="32" spans="1:39">
      <c r="A32" t="s">
        <v>29</v>
      </c>
      <c r="B32">
        <v>0.60181281752792337</v>
      </c>
      <c r="C32">
        <v>9.803957988229417E-3</v>
      </c>
      <c r="D32">
        <v>-2.378310984200338E-2</v>
      </c>
      <c r="E32">
        <v>-0.28160464562986748</v>
      </c>
      <c r="F32">
        <v>-6.8010776564353725E-2</v>
      </c>
      <c r="G32">
        <v>1.2660794570542141E-2</v>
      </c>
      <c r="H32">
        <v>-7.0092563676301567E-2</v>
      </c>
      <c r="I32">
        <v>0.16271440710937449</v>
      </c>
      <c r="J32">
        <v>-2.4674488202606981E-2</v>
      </c>
      <c r="K32">
        <v>0.18325239684559591</v>
      </c>
      <c r="L32">
        <v>-3.9447731755424256E-3</v>
      </c>
      <c r="M32">
        <v>0.19849503016707909</v>
      </c>
      <c r="N32">
        <v>0.13931664907265359</v>
      </c>
      <c r="O32">
        <v>-0.17054350020636849</v>
      </c>
      <c r="P32">
        <v>-0.26463390806075732</v>
      </c>
      <c r="Q32">
        <v>1.2363246823570821E-2</v>
      </c>
      <c r="R32">
        <v>-6.8013133596328212E-2</v>
      </c>
      <c r="S32">
        <v>-0.33061179039459138</v>
      </c>
      <c r="T32">
        <v>-0.39813282613161122</v>
      </c>
      <c r="U32">
        <v>-7.8809142598857629E-2</v>
      </c>
      <c r="V32">
        <v>1.548070884162289E-2</v>
      </c>
      <c r="W32">
        <v>0.14255153565288151</v>
      </c>
      <c r="X32">
        <v>-0.25421349016929679</v>
      </c>
      <c r="Y32">
        <v>-7.4074091812314058E-2</v>
      </c>
      <c r="Z32">
        <v>0.33932197700112549</v>
      </c>
      <c r="AA32">
        <v>-0.27638569053023332</v>
      </c>
      <c r="AB32">
        <v>0.24239245429134759</v>
      </c>
      <c r="AC32">
        <v>-0.1430180140269596</v>
      </c>
      <c r="AD32">
        <v>6.570295852701058E-2</v>
      </c>
      <c r="AE32">
        <v>-0.1686189748741497</v>
      </c>
      <c r="AF32">
        <v>0.1019651490550209</v>
      </c>
      <c r="AG32">
        <v>0.46096901655831513</v>
      </c>
      <c r="AH32">
        <v>2.4284342125332281</v>
      </c>
      <c r="AI32">
        <v>-1.4550568581203176E-3</v>
      </c>
      <c r="AJ32">
        <v>0.22453025563094495</v>
      </c>
      <c r="AK32">
        <v>-6.4804489445376128E-3</v>
      </c>
      <c r="AL32">
        <v>-2.5514859885076246E-2</v>
      </c>
      <c r="AM32">
        <v>2.4059803026955928E-2</v>
      </c>
    </row>
    <row r="33" spans="1:39">
      <c r="A33" t="s">
        <v>88</v>
      </c>
      <c r="B33">
        <v>4.9518024560940122E-2</v>
      </c>
      <c r="C33">
        <v>0.16821841972823348</v>
      </c>
      <c r="D33">
        <v>-1.9924609585352693E-2</v>
      </c>
      <c r="E33">
        <v>5.0659340659340746E-2</v>
      </c>
      <c r="F33">
        <v>-2.7298399748980184E-2</v>
      </c>
      <c r="G33">
        <v>-1.9462365591397912E-2</v>
      </c>
      <c r="H33">
        <v>6.6454655115692596E-2</v>
      </c>
      <c r="I33">
        <v>-1.8611825192802134E-2</v>
      </c>
      <c r="J33">
        <v>-0.12384744341994969</v>
      </c>
      <c r="K33">
        <v>-1.4948576895479571E-2</v>
      </c>
      <c r="L33">
        <v>-6.0458904941119385E-2</v>
      </c>
      <c r="M33">
        <v>1.0337252875048497E-2</v>
      </c>
      <c r="N33">
        <v>-0.25054354776825682</v>
      </c>
      <c r="O33">
        <v>0.13532423208191124</v>
      </c>
      <c r="P33">
        <v>0.18758454832406435</v>
      </c>
      <c r="Q33">
        <v>3.1514998101506153E-2</v>
      </c>
      <c r="R33">
        <v>-1.7055214723926349E-2</v>
      </c>
      <c r="S33">
        <v>-5.6297590812632747E-2</v>
      </c>
      <c r="T33">
        <v>3.0158730158730274E-2</v>
      </c>
      <c r="U33">
        <v>-2.5680534155103629E-4</v>
      </c>
      <c r="V33">
        <v>2.6843051631132875E-2</v>
      </c>
      <c r="W33">
        <v>-1.8261413383364733E-2</v>
      </c>
      <c r="X33">
        <v>-5.2872977449356484E-2</v>
      </c>
      <c r="Y33">
        <v>-2.0715630885122516E-2</v>
      </c>
      <c r="Z33">
        <v>1.5796703296703463E-2</v>
      </c>
      <c r="AA33">
        <v>3.5158891142663906E-2</v>
      </c>
      <c r="AB33">
        <v>2.612671456563298E-4</v>
      </c>
      <c r="AC33">
        <v>-4.1791824474336492E-3</v>
      </c>
      <c r="AD33">
        <v>0.12249180327868858</v>
      </c>
      <c r="AE33">
        <v>-9.2066830237177322E-2</v>
      </c>
      <c r="AF33">
        <v>3.2042208210011802E-2</v>
      </c>
      <c r="AG33">
        <v>5.1122194513715691E-2</v>
      </c>
      <c r="AH33">
        <v>0.2518631286323797</v>
      </c>
      <c r="AI33">
        <v>5.6401563250042782E-3</v>
      </c>
      <c r="AJ33">
        <v>8.2624944650810189E-2</v>
      </c>
      <c r="AK33">
        <v>6.8262149509941888E-2</v>
      </c>
      <c r="AL33">
        <v>3.1448129332116524E-3</v>
      </c>
      <c r="AM33">
        <v>2.4953433917926258E-3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4550-FAC2-5944-8C1D-03C5CCEA02AA}">
  <dimension ref="A1:X33"/>
  <sheetViews>
    <sheetView zoomScale="116" zoomScaleNormal="100" workbookViewId="0">
      <selection activeCell="U29" sqref="U29"/>
    </sheetView>
  </sheetViews>
  <sheetFormatPr baseColWidth="10" defaultRowHeight="14"/>
  <cols>
    <col min="2" max="18" width="10.83203125" hidden="1" customWidth="1"/>
  </cols>
  <sheetData>
    <row r="1" spans="1:24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7" t="s">
        <v>97</v>
      </c>
      <c r="T1" s="7" t="s">
        <v>94</v>
      </c>
      <c r="U1" s="7" t="s">
        <v>95</v>
      </c>
      <c r="V1" s="7" t="s">
        <v>96</v>
      </c>
      <c r="W1" s="7" t="s">
        <v>98</v>
      </c>
      <c r="X1" s="7" t="s">
        <v>99</v>
      </c>
    </row>
    <row r="2" spans="1:24" ht="15">
      <c r="A2" s="2" t="s">
        <v>79</v>
      </c>
      <c r="B2" s="4">
        <v>4.5000000000000005E-3</v>
      </c>
      <c r="C2" s="4">
        <v>4.3E-3</v>
      </c>
      <c r="D2" s="4">
        <v>4.6999999999999993E-3</v>
      </c>
      <c r="E2" s="4">
        <v>4.4000000000000003E-3</v>
      </c>
      <c r="F2" s="4">
        <v>4.3E-3</v>
      </c>
      <c r="G2" s="4">
        <v>4.6999999999999993E-3</v>
      </c>
      <c r="H2" s="4">
        <v>4.1999999999999997E-3</v>
      </c>
      <c r="I2" s="4">
        <v>4.3E-3</v>
      </c>
      <c r="J2" s="4">
        <v>4.6999999999999993E-3</v>
      </c>
      <c r="K2" s="4">
        <v>4.4000000000000003E-3</v>
      </c>
      <c r="L2" s="4">
        <v>4.0999999999999995E-3</v>
      </c>
      <c r="M2" s="4">
        <v>4.5000000000000005E-3</v>
      </c>
      <c r="N2" s="4">
        <v>4.7999999999999996E-3</v>
      </c>
      <c r="O2" s="4">
        <v>4.0000000000000001E-3</v>
      </c>
      <c r="P2" s="4">
        <v>3.9000000000000003E-3</v>
      </c>
      <c r="Q2" s="4">
        <v>4.0000000000000001E-3</v>
      </c>
      <c r="R2" s="4">
        <v>3.7000000000000002E-3</v>
      </c>
      <c r="S2" s="4">
        <v>0</v>
      </c>
      <c r="T2" s="4">
        <v>0</v>
      </c>
      <c r="U2">
        <v>0</v>
      </c>
      <c r="W2" s="4">
        <v>0</v>
      </c>
      <c r="X2" s="4">
        <v>0</v>
      </c>
    </row>
    <row r="3" spans="1:24" ht="15">
      <c r="A3" s="3" t="s">
        <v>93</v>
      </c>
      <c r="B3" s="5">
        <v>-1.772E-2</v>
      </c>
      <c r="C3" s="5">
        <v>-4.8719999999999999E-2</v>
      </c>
      <c r="D3" s="5">
        <v>-2.198E-2</v>
      </c>
      <c r="E3" s="5">
        <v>8.9178999999999994E-2</v>
      </c>
      <c r="F3" s="5">
        <v>4.4228999999999997E-2</v>
      </c>
      <c r="G3" s="5">
        <v>1.5896E-2</v>
      </c>
      <c r="H3" s="5">
        <v>5.1721000000000003E-2</v>
      </c>
      <c r="I3" s="5">
        <v>3.1019000000000001E-2</v>
      </c>
      <c r="J3" s="5">
        <v>-4.1619999999999997E-2</v>
      </c>
      <c r="K3" s="5">
        <v>4.8021000000000001E-2</v>
      </c>
      <c r="L3" s="5">
        <v>3.4669999999999999E-2</v>
      </c>
      <c r="M3" s="5">
        <v>1.1320999999999999E-2</v>
      </c>
      <c r="N3" s="5">
        <v>2.2835000000000001E-2</v>
      </c>
      <c r="O3" s="5">
        <v>2.0197E-2</v>
      </c>
      <c r="P3" s="5">
        <v>-9.9000000000000008E-3</v>
      </c>
      <c r="Q3" s="5">
        <v>5.7300999999999998E-2</v>
      </c>
      <c r="R3" s="5">
        <v>-2.4989999999999998E-2</v>
      </c>
      <c r="S3">
        <v>1</v>
      </c>
      <c r="T3" s="4">
        <v>1.1056411764705879E-2</v>
      </c>
      <c r="U3">
        <v>3.8152134211369523E-2</v>
      </c>
      <c r="V3">
        <v>0.28979798884779068</v>
      </c>
      <c r="W3">
        <v>0</v>
      </c>
      <c r="X3">
        <v>1.1056411764705879E-2</v>
      </c>
    </row>
    <row r="4" spans="1:24" ht="15">
      <c r="A4" s="1" t="s">
        <v>127</v>
      </c>
      <c r="B4">
        <v>-5.8158340902513261E-2</v>
      </c>
      <c r="C4">
        <v>-9.0909046296226648E-2</v>
      </c>
      <c r="D4">
        <v>-4.150948285122702E-2</v>
      </c>
      <c r="E4">
        <v>7.6771628413938142E-2</v>
      </c>
      <c r="F4">
        <v>9.1408030443655974E-3</v>
      </c>
      <c r="G4">
        <v>-0.26630431073750038</v>
      </c>
      <c r="H4">
        <v>0.1851851764638841</v>
      </c>
      <c r="I4">
        <v>8.3333250549106896E-3</v>
      </c>
      <c r="J4">
        <v>-0.11363639946184401</v>
      </c>
      <c r="K4">
        <v>-0.20279717792428451</v>
      </c>
      <c r="L4">
        <v>-0.12573101086686769</v>
      </c>
      <c r="M4">
        <v>-4.3478299005443637E-2</v>
      </c>
      <c r="N4">
        <v>-5.594400464366045E-2</v>
      </c>
      <c r="O4">
        <v>0.27407407276587881</v>
      </c>
      <c r="P4">
        <v>9.5930208783977955E-2</v>
      </c>
      <c r="Q4">
        <v>0.29973477988273339</v>
      </c>
      <c r="R4">
        <v>0.1857142509593914</v>
      </c>
      <c r="S4">
        <v>1.016661471988296</v>
      </c>
      <c r="T4" s="4">
        <v>3.7009513340889701E-3</v>
      </c>
      <c r="U4">
        <v>0.15971643805219543</v>
      </c>
      <c r="V4">
        <v>2.3172012719689484E-2</v>
      </c>
      <c r="W4">
        <v>-7.5396765255256225E-3</v>
      </c>
      <c r="X4">
        <v>1.1240627859614593E-2</v>
      </c>
    </row>
    <row r="5" spans="1:24" ht="15">
      <c r="A5" s="1" t="s">
        <v>2</v>
      </c>
      <c r="B5">
        <v>-1.5523898690435019E-2</v>
      </c>
      <c r="C5">
        <v>1.548888306797758E-2</v>
      </c>
      <c r="D5">
        <v>-4.1436468203827292E-2</v>
      </c>
      <c r="E5">
        <v>-3.1700276667213638E-2</v>
      </c>
      <c r="F5">
        <v>-7.886899370737499E-2</v>
      </c>
      <c r="G5">
        <v>-0.1340871755494378</v>
      </c>
      <c r="H5">
        <v>5.0373017407734588E-2</v>
      </c>
      <c r="I5">
        <v>-2.6642985958707399E-2</v>
      </c>
      <c r="J5">
        <v>5.4745654370373931E-3</v>
      </c>
      <c r="K5">
        <v>6.3520775558714604E-2</v>
      </c>
      <c r="L5">
        <v>4.1544159376852852E-2</v>
      </c>
      <c r="M5">
        <v>-7.1186476335859838E-2</v>
      </c>
      <c r="N5">
        <v>-3.8321143248648333E-2</v>
      </c>
      <c r="O5">
        <v>0.1518808278161636</v>
      </c>
      <c r="P5">
        <v>-0.13036016500692441</v>
      </c>
      <c r="Q5">
        <v>-5.9172009452849172E-3</v>
      </c>
      <c r="R5">
        <v>2.1825423481543371E-2</v>
      </c>
      <c r="S5">
        <v>0.14583982104676513</v>
      </c>
      <c r="T5" s="4">
        <v>-1.7496301892217042E-2</v>
      </c>
      <c r="U5">
        <v>7.1076322877915668E-2</v>
      </c>
      <c r="V5">
        <v>-0.24616217023873879</v>
      </c>
      <c r="W5">
        <v>-1.9108767005401095E-2</v>
      </c>
      <c r="X5">
        <v>1.6124651131840539E-3</v>
      </c>
    </row>
    <row r="6" spans="1:24" ht="15">
      <c r="A6" s="1" t="s">
        <v>3</v>
      </c>
      <c r="B6">
        <v>6.4837809022362469E-2</v>
      </c>
      <c r="C6">
        <v>-6.3231768624710472E-2</v>
      </c>
      <c r="D6">
        <v>3.5000047198788582E-2</v>
      </c>
      <c r="E6">
        <v>8.5748696710588934E-2</v>
      </c>
      <c r="F6">
        <v>7.9766290336375834E-2</v>
      </c>
      <c r="G6">
        <v>5.9936932102743867E-2</v>
      </c>
      <c r="H6">
        <v>0.1035714278905611</v>
      </c>
      <c r="I6">
        <v>-0.10787487344920479</v>
      </c>
      <c r="J6">
        <v>5.8041082600891032E-2</v>
      </c>
      <c r="K6">
        <v>1.142860018841629E-2</v>
      </c>
      <c r="L6">
        <v>4.1807859817932558E-2</v>
      </c>
      <c r="M6">
        <v>8.676828959573335E-3</v>
      </c>
      <c r="N6">
        <v>5.8064540569413133E-2</v>
      </c>
      <c r="O6">
        <v>1.626015400133651E-2</v>
      </c>
      <c r="P6">
        <v>6.3999966690871934E-2</v>
      </c>
      <c r="Q6">
        <v>-3.5714315278270847E-2</v>
      </c>
      <c r="R6">
        <v>5.0682296501954438E-2</v>
      </c>
      <c r="S6">
        <v>0.19359300012667541</v>
      </c>
      <c r="T6" s="4">
        <v>2.6911857367036704E-2</v>
      </c>
      <c r="U6">
        <v>5.5535367274180188E-2</v>
      </c>
      <c r="V6">
        <v>0.48458952714171954</v>
      </c>
      <c r="W6">
        <v>2.4771413442871423E-2</v>
      </c>
      <c r="X6">
        <v>2.1404439241652809E-3</v>
      </c>
    </row>
    <row r="7" spans="1:24" ht="15">
      <c r="A7" s="1" t="s">
        <v>4</v>
      </c>
      <c r="B7">
        <v>0.1057692032101822</v>
      </c>
      <c r="C7">
        <v>-8.8198770643421076E-2</v>
      </c>
      <c r="D7">
        <v>-7.9019043759850471E-2</v>
      </c>
      <c r="E7">
        <v>0.16420119519285209</v>
      </c>
      <c r="F7">
        <v>0.24396438040829249</v>
      </c>
      <c r="G7">
        <v>-8.9887665848072063E-2</v>
      </c>
      <c r="H7">
        <v>2.1324360471787651E-2</v>
      </c>
      <c r="I7">
        <v>-6.483517117255333E-2</v>
      </c>
      <c r="J7">
        <v>1.057585473689304E-2</v>
      </c>
      <c r="K7">
        <v>0.19302321563339639</v>
      </c>
      <c r="L7">
        <v>-2.9239750585143831E-2</v>
      </c>
      <c r="M7">
        <v>-5.1427685572271183E-2</v>
      </c>
      <c r="N7">
        <v>0.17763157894736839</v>
      </c>
      <c r="O7">
        <v>2.9795158286778371E-2</v>
      </c>
      <c r="P7">
        <v>3.9783001808318293E-2</v>
      </c>
      <c r="Q7">
        <v>2.260869565217383E-2</v>
      </c>
      <c r="R7">
        <v>4.9319727891156573E-2</v>
      </c>
      <c r="S7">
        <v>1.234758801273443</v>
      </c>
      <c r="T7" s="4">
        <v>3.4228722626934549E-2</v>
      </c>
      <c r="U7">
        <v>0.10517904526155021</v>
      </c>
      <c r="V7">
        <v>0.32543290863515162</v>
      </c>
      <c r="W7">
        <v>2.0576720889960726E-2</v>
      </c>
      <c r="X7">
        <v>1.3652001736973823E-2</v>
      </c>
    </row>
    <row r="8" spans="1:24" ht="15">
      <c r="A8" s="1" t="s">
        <v>5</v>
      </c>
      <c r="B8">
        <v>-5.3763441595309103E-2</v>
      </c>
      <c r="C8">
        <v>-8.9015167250996896E-2</v>
      </c>
      <c r="D8">
        <v>-8.3160085798175021E-2</v>
      </c>
      <c r="E8">
        <v>0.13832205215149809</v>
      </c>
      <c r="F8">
        <v>2.191231986859199E-2</v>
      </c>
      <c r="G8">
        <v>-4.2885005763316109E-2</v>
      </c>
      <c r="H8">
        <v>-7.1282787168631678E-3</v>
      </c>
      <c r="I8">
        <v>-2.7692276392227599E-2</v>
      </c>
      <c r="J8">
        <v>-0.1002109672381899</v>
      </c>
      <c r="K8">
        <v>2.2274253558133061E-2</v>
      </c>
      <c r="L8">
        <v>5.8486310573413691E-2</v>
      </c>
      <c r="M8">
        <v>-4.5503840073347963E-2</v>
      </c>
      <c r="N8">
        <v>1.021568151494656E-2</v>
      </c>
      <c r="O8">
        <v>6.40449095308111E-2</v>
      </c>
      <c r="P8">
        <v>-7.0749706062863349E-2</v>
      </c>
      <c r="Q8">
        <v>2.4999965320933851E-2</v>
      </c>
      <c r="R8">
        <v>0.135255044239494</v>
      </c>
      <c r="S8">
        <v>1.1348197232094737</v>
      </c>
      <c r="T8" s="4">
        <v>-6.9469548313804011E-3</v>
      </c>
      <c r="U8">
        <v>7.2630004698369E-2</v>
      </c>
      <c r="V8">
        <v>-9.5648552691562805E-2</v>
      </c>
      <c r="W8">
        <v>-1.9493988969893895E-2</v>
      </c>
      <c r="X8">
        <v>1.2547034138513494E-2</v>
      </c>
    </row>
    <row r="9" spans="1:24" ht="15">
      <c r="A9" s="1" t="s">
        <v>6</v>
      </c>
      <c r="B9">
        <v>-0.13750000000000001</v>
      </c>
      <c r="C9">
        <v>-3.5196687370600437E-2</v>
      </c>
      <c r="D9">
        <v>5.6866952789699672E-2</v>
      </c>
      <c r="E9">
        <v>-0.23248730964466999</v>
      </c>
      <c r="F9">
        <v>2.513227513227512E-2</v>
      </c>
      <c r="G9">
        <v>-0.15483870967741931</v>
      </c>
      <c r="H9">
        <v>-7.3282442748091592E-2</v>
      </c>
      <c r="I9">
        <v>-1.153212520593083E-2</v>
      </c>
      <c r="J9">
        <v>6.8333333333333357E-2</v>
      </c>
      <c r="K9">
        <v>0.2932917316692667</v>
      </c>
      <c r="L9">
        <v>6.5138721351025275E-2</v>
      </c>
      <c r="M9">
        <v>-3.9637599093997777E-2</v>
      </c>
      <c r="N9">
        <v>-0.1981132075471698</v>
      </c>
      <c r="O9">
        <v>0.13529411764705879</v>
      </c>
      <c r="P9">
        <v>2.5906735751295429E-3</v>
      </c>
      <c r="Q9">
        <v>2.4547803617571029E-2</v>
      </c>
      <c r="R9">
        <v>-0.30138713745271117</v>
      </c>
      <c r="S9">
        <v>0.20393789061405698</v>
      </c>
      <c r="T9" s="4">
        <v>-3.4487035860307727E-2</v>
      </c>
      <c r="U9">
        <v>0.14525369822130896</v>
      </c>
      <c r="V9">
        <v>-0.23742621552921275</v>
      </c>
      <c r="W9">
        <v>-3.6741857153362284E-2</v>
      </c>
      <c r="X9">
        <v>2.2548212930545604E-3</v>
      </c>
    </row>
    <row r="10" spans="1:24" ht="15">
      <c r="A10" s="1" t="s">
        <v>7</v>
      </c>
      <c r="B10">
        <v>-9.6825396825396814E-2</v>
      </c>
      <c r="C10">
        <v>-0.1054481546572935</v>
      </c>
      <c r="D10">
        <v>-8.4479371316306451E-2</v>
      </c>
      <c r="E10">
        <v>0.13090128755364819</v>
      </c>
      <c r="F10">
        <v>-1.8975332068311149E-2</v>
      </c>
      <c r="G10">
        <v>-5.0290135396518387E-2</v>
      </c>
      <c r="H10">
        <v>-4.4806517311609013E-2</v>
      </c>
      <c r="I10">
        <v>-1.9189765458422211E-2</v>
      </c>
      <c r="J10">
        <v>-5.2173913043478293E-2</v>
      </c>
      <c r="K10">
        <v>-2.0642201834862432E-2</v>
      </c>
      <c r="L10">
        <v>-3.9812646370023463E-2</v>
      </c>
      <c r="M10">
        <v>-8.9756097560975578E-2</v>
      </c>
      <c r="N10">
        <v>-2.090032154340837E-2</v>
      </c>
      <c r="O10">
        <v>-4.2145593869731823E-2</v>
      </c>
      <c r="P10">
        <v>1.48571428571429E-2</v>
      </c>
      <c r="Q10">
        <v>2.1959459459459429E-2</v>
      </c>
      <c r="R10">
        <v>-9.7520661157024846E-2</v>
      </c>
      <c r="S10">
        <v>1.1311469517215853</v>
      </c>
      <c r="T10" s="4">
        <v>-4.0514601090771277E-2</v>
      </c>
      <c r="U10">
        <v>5.7572870210006691E-2</v>
      </c>
      <c r="V10">
        <v>-0.70370994086255345</v>
      </c>
      <c r="W10">
        <v>-5.3021027555397005E-2</v>
      </c>
      <c r="X10">
        <v>1.2506426464625728E-2</v>
      </c>
    </row>
    <row r="11" spans="1:24" ht="15">
      <c r="A11" s="1" t="s">
        <v>8</v>
      </c>
      <c r="B11">
        <v>-1.9784196878860679E-2</v>
      </c>
      <c r="C11">
        <v>-0.11743117227225949</v>
      </c>
      <c r="D11">
        <v>-8.1081054287960641E-2</v>
      </c>
      <c r="E11">
        <v>7.9185497418822193E-2</v>
      </c>
      <c r="F11">
        <v>7.9664594540964195E-2</v>
      </c>
      <c r="G11">
        <v>-0.1436893658741818</v>
      </c>
      <c r="H11">
        <v>0.22448985991150949</v>
      </c>
      <c r="I11">
        <v>2.037039473550584E-2</v>
      </c>
      <c r="J11">
        <v>-7.6225056052162343E-2</v>
      </c>
      <c r="K11">
        <v>-5.6974450522478633E-2</v>
      </c>
      <c r="L11">
        <v>-0.1312500186264508</v>
      </c>
      <c r="M11">
        <v>1.19903388448237E-2</v>
      </c>
      <c r="N11">
        <v>2.132705143660751E-2</v>
      </c>
      <c r="O11">
        <v>0.28306271072524058</v>
      </c>
      <c r="P11">
        <v>1.6274805124076419E-2</v>
      </c>
      <c r="Q11">
        <v>0.14946622236529231</v>
      </c>
      <c r="R11">
        <v>-0.10371518147639699</v>
      </c>
      <c r="S11">
        <v>1.6929126556447276</v>
      </c>
      <c r="T11" s="4">
        <v>4.8341752418876961E-3</v>
      </c>
      <c r="U11">
        <v>0.12352616841893638</v>
      </c>
      <c r="V11">
        <v>3.9134827087752719E-2</v>
      </c>
      <c r="W11">
        <v>-1.3883364160602141E-2</v>
      </c>
      <c r="X11">
        <v>1.8717539402489838E-2</v>
      </c>
    </row>
    <row r="12" spans="1:24" ht="15">
      <c r="A12" s="1" t="s">
        <v>9</v>
      </c>
      <c r="B12">
        <v>-6.1990256080852402E-2</v>
      </c>
      <c r="C12">
        <v>0.13391312722956039</v>
      </c>
      <c r="D12">
        <v>-4.4478599379391248E-2</v>
      </c>
      <c r="E12">
        <v>6.9020940758972138E-2</v>
      </c>
      <c r="F12">
        <v>8.7087035641869814E-2</v>
      </c>
      <c r="G12">
        <v>0.1464088823335159</v>
      </c>
      <c r="H12">
        <v>2.6506006045894589E-2</v>
      </c>
      <c r="I12">
        <v>0.32629109588293931</v>
      </c>
      <c r="J12">
        <v>-0.115044298989591</v>
      </c>
      <c r="K12">
        <v>1.000003461284193E-2</v>
      </c>
      <c r="L12">
        <v>0.34158418669153412</v>
      </c>
      <c r="M12">
        <v>0.15790976479447011</v>
      </c>
      <c r="N12">
        <v>4.2838018741633288E-2</v>
      </c>
      <c r="O12">
        <v>0.26572528883183583</v>
      </c>
      <c r="P12">
        <v>4.9695740365111478E-2</v>
      </c>
      <c r="Q12">
        <v>-7.2463768115942018E-2</v>
      </c>
      <c r="R12">
        <v>-3.125000000000044E-3</v>
      </c>
      <c r="S12">
        <v>0.82854080798281016</v>
      </c>
      <c r="T12" s="4">
        <v>7.566930584496484E-2</v>
      </c>
      <c r="U12">
        <v>0.13493615207059581</v>
      </c>
      <c r="V12">
        <v>0.56077859553439924</v>
      </c>
      <c r="W12">
        <v>6.6508617508044779E-2</v>
      </c>
      <c r="X12">
        <v>9.1606883369200563E-3</v>
      </c>
    </row>
    <row r="13" spans="1:24" ht="15">
      <c r="A13" s="1" t="s">
        <v>10</v>
      </c>
      <c r="B13">
        <v>-0.1398099584214075</v>
      </c>
      <c r="C13">
        <v>-1.625348522131809E-2</v>
      </c>
      <c r="D13">
        <v>-4.1516586949570389E-2</v>
      </c>
      <c r="E13">
        <v>1.3038710047995171E-2</v>
      </c>
      <c r="F13">
        <v>3.9301311483191707E-2</v>
      </c>
      <c r="G13">
        <v>5.868601411325769E-2</v>
      </c>
      <c r="H13">
        <v>-0.127133982199409</v>
      </c>
      <c r="I13">
        <v>0.1244822079767403</v>
      </c>
      <c r="J13">
        <v>-4.7882118478779663E-2</v>
      </c>
      <c r="K13">
        <v>0.13561148511313309</v>
      </c>
      <c r="L13">
        <v>2.6305849219810499E-2</v>
      </c>
      <c r="M13">
        <v>7.9845016468169216E-2</v>
      </c>
      <c r="N13">
        <v>3.4836133085211163E-2</v>
      </c>
      <c r="O13">
        <v>1.683167366317995E-2</v>
      </c>
      <c r="P13">
        <v>0.1084063425038246</v>
      </c>
      <c r="Q13">
        <v>-0.12064424026924669</v>
      </c>
      <c r="R13">
        <v>0.1305941941743376</v>
      </c>
      <c r="S13">
        <v>5.9437960663806411E-2</v>
      </c>
      <c r="T13" s="4">
        <v>1.1835209782889392E-2</v>
      </c>
      <c r="U13">
        <v>8.8982851761121654E-2</v>
      </c>
      <c r="V13">
        <v>0.13300551228299054</v>
      </c>
      <c r="W13">
        <v>1.1178039215335956E-2</v>
      </c>
      <c r="X13">
        <v>6.5717056755343448E-4</v>
      </c>
    </row>
    <row r="14" spans="1:24" ht="15">
      <c r="A14" s="1" t="s">
        <v>11</v>
      </c>
      <c r="B14">
        <v>-3.130799267715223E-2</v>
      </c>
      <c r="C14">
        <v>-0.10792931484372741</v>
      </c>
      <c r="D14">
        <v>-0.27246873952954481</v>
      </c>
      <c r="E14">
        <v>-3.6428565159543853E-2</v>
      </c>
      <c r="F14">
        <v>-4.3658075083753078E-2</v>
      </c>
      <c r="G14">
        <v>-0.26146376245473568</v>
      </c>
      <c r="H14">
        <v>0.1964315371642846</v>
      </c>
      <c r="I14">
        <v>-0.1192114065609837</v>
      </c>
      <c r="J14">
        <v>2.5580511365473239E-2</v>
      </c>
      <c r="K14">
        <v>-5.4433868450429752E-2</v>
      </c>
      <c r="L14">
        <v>-3.7783879609048172E-2</v>
      </c>
      <c r="M14">
        <v>-6.5501820048840642E-2</v>
      </c>
      <c r="N14">
        <v>0.16260881348320441</v>
      </c>
      <c r="O14">
        <v>0.29216963674576513</v>
      </c>
      <c r="P14">
        <v>-0.16502869374576271</v>
      </c>
      <c r="Q14">
        <v>2.6675367297898319E-2</v>
      </c>
      <c r="R14">
        <v>9.5883852654714996E-2</v>
      </c>
      <c r="S14">
        <v>0.85559478623207585</v>
      </c>
      <c r="T14" s="4">
        <v>-2.7609788203069485E-2</v>
      </c>
      <c r="U14">
        <v>0.15016769730639945</v>
      </c>
      <c r="V14">
        <v>-0.18385970284098432</v>
      </c>
      <c r="W14">
        <v>-3.7069596463386818E-2</v>
      </c>
      <c r="X14">
        <v>9.4598082603173355E-3</v>
      </c>
    </row>
    <row r="15" spans="1:24" ht="15">
      <c r="A15" s="1" t="s">
        <v>12</v>
      </c>
      <c r="B15">
        <v>5.2271317972621523E-2</v>
      </c>
      <c r="C15">
        <v>-9.7649387842825508E-2</v>
      </c>
      <c r="D15">
        <v>2.0052668418654381E-2</v>
      </c>
      <c r="E15">
        <v>-5.1562988937751242E-2</v>
      </c>
      <c r="F15">
        <v>-3.9585421500011209E-2</v>
      </c>
      <c r="G15">
        <v>0.13744906237155269</v>
      </c>
      <c r="H15">
        <v>-0.1001554622248472</v>
      </c>
      <c r="I15">
        <v>-1.354229287642417E-2</v>
      </c>
      <c r="J15">
        <v>5.2407252108439772E-2</v>
      </c>
      <c r="K15">
        <v>-3.3761012559917369E-2</v>
      </c>
      <c r="L15">
        <v>9.7134962907249767E-2</v>
      </c>
      <c r="M15">
        <v>2.101897180894996E-2</v>
      </c>
      <c r="N15">
        <v>-2.464127057674503E-2</v>
      </c>
      <c r="O15">
        <v>5.1079359225640893E-2</v>
      </c>
      <c r="P15">
        <v>-1.6483554510790869E-2</v>
      </c>
      <c r="Q15">
        <v>-1.9242714702369931E-2</v>
      </c>
      <c r="R15">
        <v>0.19588613703283861</v>
      </c>
      <c r="S15">
        <v>-0.66156140894070825</v>
      </c>
      <c r="T15" s="4">
        <v>9.2456250655450038E-3</v>
      </c>
      <c r="U15">
        <v>7.8653475847988943E-2</v>
      </c>
      <c r="V15">
        <v>0.117548842767149</v>
      </c>
      <c r="W15">
        <v>1.656012041043245E-2</v>
      </c>
      <c r="X15">
        <v>-7.314495344887444E-3</v>
      </c>
    </row>
    <row r="16" spans="1:24" ht="15">
      <c r="A16" s="1" t="s">
        <v>13</v>
      </c>
      <c r="B16">
        <v>-2.837223419210844E-2</v>
      </c>
      <c r="C16">
        <v>7.037959105568703E-3</v>
      </c>
      <c r="D16">
        <v>-1.444581806028133E-3</v>
      </c>
      <c r="E16">
        <v>0.1110754017924318</v>
      </c>
      <c r="F16">
        <v>6.4670142328034919E-2</v>
      </c>
      <c r="G16">
        <v>0.12922948284145111</v>
      </c>
      <c r="H16">
        <v>1.0830259205106611E-2</v>
      </c>
      <c r="I16">
        <v>-7.6374284600476683E-3</v>
      </c>
      <c r="J16">
        <v>-5.9224957803710947E-2</v>
      </c>
      <c r="K16">
        <v>0.10816063582949489</v>
      </c>
      <c r="L16">
        <v>1.16910455610908E-4</v>
      </c>
      <c r="M16">
        <v>-1.963542308023614E-2</v>
      </c>
      <c r="N16">
        <v>-5.7939858482916613E-2</v>
      </c>
      <c r="O16">
        <v>-2.9413942721646661E-2</v>
      </c>
      <c r="P16">
        <v>6.6657925543040175E-2</v>
      </c>
      <c r="Q16">
        <v>8.1645156743829217E-2</v>
      </c>
      <c r="R16">
        <v>5.1532345313468397E-2</v>
      </c>
      <c r="S16">
        <v>0.73469181853782084</v>
      </c>
      <c r="T16" s="4">
        <v>2.0811046624196597E-2</v>
      </c>
      <c r="U16">
        <v>5.9812460859096112E-2</v>
      </c>
      <c r="V16">
        <v>0.34793831126966096</v>
      </c>
      <c r="W16">
        <v>1.2687991358281877E-2</v>
      </c>
      <c r="X16">
        <v>8.1230552659147196E-3</v>
      </c>
    </row>
    <row r="17" spans="1:24" ht="15">
      <c r="A17" s="1" t="s">
        <v>14</v>
      </c>
      <c r="B17">
        <v>-0.16008509996505749</v>
      </c>
      <c r="C17">
        <v>-7.1446077495190607E-2</v>
      </c>
      <c r="D17">
        <v>-2.4390154195903291E-2</v>
      </c>
      <c r="E17">
        <v>2.64000330165346E-2</v>
      </c>
      <c r="F17">
        <v>-1.3445029700156709E-2</v>
      </c>
      <c r="G17">
        <v>0.14220808002191479</v>
      </c>
      <c r="H17">
        <v>9.7008447376605966E-2</v>
      </c>
      <c r="I17">
        <v>-7.0999176104738604E-2</v>
      </c>
      <c r="J17">
        <v>-2.5230066842456659E-2</v>
      </c>
      <c r="K17">
        <v>-0.17646026747757221</v>
      </c>
      <c r="L17">
        <v>2.6120201849694661E-2</v>
      </c>
      <c r="M17">
        <v>5.3807842897238611E-2</v>
      </c>
      <c r="N17">
        <v>5.793408116637444E-2</v>
      </c>
      <c r="O17">
        <v>6.2384262834045863E-2</v>
      </c>
      <c r="P17">
        <v>4.863913999258429E-2</v>
      </c>
      <c r="Q17">
        <v>9.8794581064989284E-3</v>
      </c>
      <c r="R17">
        <v>1.9233903963263851E-2</v>
      </c>
      <c r="S17">
        <v>0.42938117984796564</v>
      </c>
      <c r="T17" s="4">
        <v>-4.2317894444893825E-3</v>
      </c>
      <c r="U17">
        <v>8.3811570152958786E-2</v>
      </c>
      <c r="V17">
        <v>-5.0491709399623844E-2</v>
      </c>
      <c r="W17">
        <v>-8.9792045729037203E-3</v>
      </c>
      <c r="X17">
        <v>4.7474151284143378E-3</v>
      </c>
    </row>
    <row r="18" spans="1:24" ht="15">
      <c r="A18" s="1" t="s">
        <v>15</v>
      </c>
      <c r="B18">
        <v>6.1111908254316998E-2</v>
      </c>
      <c r="C18">
        <v>-5.996680740393534E-2</v>
      </c>
      <c r="D18">
        <v>-1.6863156627841099E-2</v>
      </c>
      <c r="E18">
        <v>-5.6616006129663443E-2</v>
      </c>
      <c r="F18">
        <v>9.2959695702019562E-3</v>
      </c>
      <c r="G18">
        <v>0.23608291254693259</v>
      </c>
      <c r="H18">
        <v>0.10453646452437799</v>
      </c>
      <c r="I18">
        <v>2.4529404507906531E-2</v>
      </c>
      <c r="J18">
        <v>-6.881087579981604E-2</v>
      </c>
      <c r="K18">
        <v>0.14768682650673329</v>
      </c>
      <c r="L18">
        <v>5.6087488664544383E-2</v>
      </c>
      <c r="M18">
        <v>-1.468036716389542E-2</v>
      </c>
      <c r="N18">
        <v>0.15205956047456359</v>
      </c>
      <c r="O18">
        <v>0.1113716633433839</v>
      </c>
      <c r="P18">
        <v>-3.1282232457170878E-2</v>
      </c>
      <c r="Q18">
        <v>4.8616062873382049E-2</v>
      </c>
      <c r="R18">
        <v>1.692060734021839E-3</v>
      </c>
      <c r="S18">
        <v>0.73424087341574262</v>
      </c>
      <c r="T18" s="4">
        <v>3.7138286848120171E-2</v>
      </c>
      <c r="U18">
        <v>8.5720266674175982E-2</v>
      </c>
      <c r="V18">
        <v>0.43324978198310271</v>
      </c>
      <c r="W18">
        <v>2.9020217417158434E-2</v>
      </c>
      <c r="X18">
        <v>8.1180694309617371E-3</v>
      </c>
    </row>
    <row r="19" spans="1:24" ht="15">
      <c r="A19" s="1" t="s">
        <v>16</v>
      </c>
      <c r="B19">
        <v>-0.74748490949534929</v>
      </c>
      <c r="C19">
        <v>-0.36334664145926909</v>
      </c>
      <c r="D19">
        <v>0.33667091503322588</v>
      </c>
      <c r="E19">
        <v>-0.37734083283268399</v>
      </c>
      <c r="F19">
        <v>-7.9699278527463724E-2</v>
      </c>
      <c r="G19">
        <v>-0.3382352505771522</v>
      </c>
      <c r="H19">
        <v>6.6666658817495783E-2</v>
      </c>
      <c r="I19">
        <v>-0.1388889164836308</v>
      </c>
      <c r="J19">
        <v>-0.21236557950999979</v>
      </c>
      <c r="K19">
        <v>0.47781563994922083</v>
      </c>
      <c r="L19">
        <v>0.15011549811093181</v>
      </c>
      <c r="M19">
        <v>6.6265044667098261E-2</v>
      </c>
      <c r="N19">
        <v>-9.2278677287832789E-2</v>
      </c>
      <c r="O19">
        <v>-5.6016591558221702E-2</v>
      </c>
      <c r="P19">
        <v>-3.5164904954306457E-2</v>
      </c>
      <c r="Q19">
        <v>0.12756263321434849</v>
      </c>
      <c r="R19">
        <v>-0.1979797612962727</v>
      </c>
      <c r="S19">
        <v>2.1104965149916461</v>
      </c>
      <c r="T19" s="4">
        <v>-8.7482644364109491E-2</v>
      </c>
      <c r="U19">
        <v>0.28965573957356477</v>
      </c>
      <c r="V19">
        <v>-0.30202282369029754</v>
      </c>
      <c r="W19">
        <v>-0.11081716286183388</v>
      </c>
      <c r="X19">
        <v>2.3334518497724395E-2</v>
      </c>
    </row>
    <row r="20" spans="1:24" ht="15">
      <c r="A20" s="1" t="s">
        <v>17</v>
      </c>
      <c r="B20">
        <v>-5.8611773550254598E-2</v>
      </c>
      <c r="C20">
        <v>-3.1429182716829263E-2</v>
      </c>
      <c r="D20">
        <v>6.6624419297200976E-3</v>
      </c>
      <c r="E20">
        <v>0.1360461673146742</v>
      </c>
      <c r="F20">
        <v>-2.271804986496739E-2</v>
      </c>
      <c r="G20">
        <v>6.3794409616159342E-2</v>
      </c>
      <c r="H20">
        <v>0.16168673140185749</v>
      </c>
      <c r="I20">
        <v>9.6612235858097639E-2</v>
      </c>
      <c r="J20">
        <v>-9.2023589942601847E-2</v>
      </c>
      <c r="K20">
        <v>-6.4716439894204836E-2</v>
      </c>
      <c r="L20">
        <v>-4.4461507891407903E-2</v>
      </c>
      <c r="M20">
        <v>-5.2047161149227028E-2</v>
      </c>
      <c r="N20">
        <v>-3.5329326232160667E-2</v>
      </c>
      <c r="O20">
        <v>6.4284149934538792E-2</v>
      </c>
      <c r="P20">
        <v>1.0396587178851389E-4</v>
      </c>
      <c r="Q20">
        <v>0.22110190615351041</v>
      </c>
      <c r="R20">
        <v>-5.2600986985279818E-2</v>
      </c>
      <c r="S20">
        <v>1.4840086981409812</v>
      </c>
      <c r="T20" s="4">
        <v>1.310905822667136E-2</v>
      </c>
      <c r="U20">
        <v>9.0990693075033546E-2</v>
      </c>
      <c r="V20">
        <v>0.1440703195420355</v>
      </c>
      <c r="W20">
        <v>-3.2987530023804394E-3</v>
      </c>
      <c r="X20">
        <v>1.64078112290518E-2</v>
      </c>
    </row>
    <row r="21" spans="1:24" ht="15">
      <c r="A21" s="1" t="s">
        <v>18</v>
      </c>
      <c r="B21">
        <v>-0.1186692797327125</v>
      </c>
      <c r="C21">
        <v>3.5005849265237199E-3</v>
      </c>
      <c r="D21">
        <v>2.81562402985398E-2</v>
      </c>
      <c r="E21">
        <v>0.11641871756342501</v>
      </c>
      <c r="F21">
        <v>-8.6948556541103228E-3</v>
      </c>
      <c r="G21">
        <v>5.6281750972337896E-3</v>
      </c>
      <c r="H21">
        <v>1.5162762811713471E-2</v>
      </c>
      <c r="I21">
        <v>-4.8824015782584329E-2</v>
      </c>
      <c r="J21">
        <v>-4.4094438661247508E-2</v>
      </c>
      <c r="K21">
        <v>4.9294065037001962E-2</v>
      </c>
      <c r="L21">
        <v>4.8540079932770652E-2</v>
      </c>
      <c r="M21">
        <v>8.3327314114710394E-2</v>
      </c>
      <c r="N21">
        <v>7.1126882129419764E-3</v>
      </c>
      <c r="O21">
        <v>-5.5197026648633463E-2</v>
      </c>
      <c r="P21">
        <v>5.1659338295373169E-2</v>
      </c>
      <c r="Q21">
        <v>8.6235651181722162E-2</v>
      </c>
      <c r="R21">
        <v>-0.10466187138484249</v>
      </c>
      <c r="S21">
        <v>0.9367484416728189</v>
      </c>
      <c r="T21" s="4">
        <v>2.4349488004603227E-3</v>
      </c>
      <c r="U21">
        <v>6.5269444469026425E-2</v>
      </c>
      <c r="V21">
        <v>3.7306105793742834E-2</v>
      </c>
      <c r="W21">
        <v>-7.9221276906209313E-3</v>
      </c>
      <c r="X21">
        <v>1.0357076491081254E-2</v>
      </c>
    </row>
    <row r="22" spans="1:24" ht="15">
      <c r="A22" s="1" t="s">
        <v>19</v>
      </c>
      <c r="B22">
        <v>0.11524182479872951</v>
      </c>
      <c r="C22">
        <v>-8.1388952241937651E-2</v>
      </c>
      <c r="D22">
        <v>-0.30658015086368501</v>
      </c>
      <c r="E22">
        <v>2.7907030867825089E-2</v>
      </c>
      <c r="F22">
        <v>0.10019390542880351</v>
      </c>
      <c r="G22">
        <v>-2.789709643095695E-2</v>
      </c>
      <c r="H22">
        <v>2.737488123446297E-2</v>
      </c>
      <c r="I22">
        <v>0.12388144739195719</v>
      </c>
      <c r="J22">
        <v>9.6512602935378444E-2</v>
      </c>
      <c r="K22">
        <v>-2.4796046431089899E-2</v>
      </c>
      <c r="L22">
        <v>-2.1411864959272719E-2</v>
      </c>
      <c r="M22">
        <v>0.1018803454974551</v>
      </c>
      <c r="N22">
        <v>6.8755998079146785E-2</v>
      </c>
      <c r="O22">
        <v>6.1032764984547898E-2</v>
      </c>
      <c r="P22">
        <v>-9.2505674185578313E-2</v>
      </c>
      <c r="Q22">
        <v>4.0666466983307892E-3</v>
      </c>
      <c r="R22">
        <v>-0.14489636857336119</v>
      </c>
      <c r="S22">
        <v>0.9739724517045617</v>
      </c>
      <c r="T22" s="4">
        <v>-2.7134532805437946E-3</v>
      </c>
      <c r="U22">
        <v>0.1118475239485745</v>
      </c>
      <c r="V22">
        <v>-2.4260289229034629E-2</v>
      </c>
      <c r="W22">
        <v>-1.3482093754069538E-2</v>
      </c>
      <c r="X22">
        <v>1.0768640473525744E-2</v>
      </c>
    </row>
    <row r="23" spans="1:24" ht="15">
      <c r="A23" s="1" t="s">
        <v>20</v>
      </c>
      <c r="B23">
        <v>3.1250032984341918E-2</v>
      </c>
      <c r="C23">
        <v>7.0707002594427637E-2</v>
      </c>
      <c r="D23">
        <v>-7.3113141767743417E-2</v>
      </c>
      <c r="E23">
        <v>0.1234096404217158</v>
      </c>
      <c r="F23">
        <v>0.23442805353450291</v>
      </c>
      <c r="G23">
        <v>-4.3119204569097569E-2</v>
      </c>
      <c r="H23">
        <v>-6.9031663083606642E-2</v>
      </c>
      <c r="I23">
        <v>2.4716763148846081E-2</v>
      </c>
      <c r="J23">
        <v>1.407038653331338E-2</v>
      </c>
      <c r="K23">
        <v>-0.17641226026291551</v>
      </c>
      <c r="L23">
        <v>0.1335739591609364</v>
      </c>
      <c r="M23">
        <v>-2.6539277916689311E-2</v>
      </c>
      <c r="N23">
        <v>-0.1526717648549073</v>
      </c>
      <c r="O23">
        <v>7.7220003766829137E-3</v>
      </c>
      <c r="P23">
        <v>8.9399964678729127E-3</v>
      </c>
      <c r="Q23">
        <v>4.3037933119786757E-2</v>
      </c>
      <c r="R23">
        <v>-2.9126186624346961E-2</v>
      </c>
      <c r="S23">
        <v>0.37927160484509259</v>
      </c>
      <c r="T23" s="4">
        <v>2.8436628978305888E-3</v>
      </c>
      <c r="U23">
        <v>0.10129703646279761</v>
      </c>
      <c r="V23">
        <v>2.8072518181466773E-2</v>
      </c>
      <c r="W23">
        <v>-1.3497201359975721E-3</v>
      </c>
      <c r="X23">
        <v>4.1933830338281609E-3</v>
      </c>
    </row>
    <row r="24" spans="1:24" ht="15">
      <c r="A24" s="1" t="s">
        <v>21</v>
      </c>
      <c r="B24">
        <v>4.3165467625899227E-2</v>
      </c>
      <c r="C24">
        <v>1.379310344827589E-2</v>
      </c>
      <c r="D24">
        <v>0.19727891156462579</v>
      </c>
      <c r="E24">
        <v>-2.8409090909090939E-2</v>
      </c>
      <c r="F24">
        <v>-5.8479532163743242E-3</v>
      </c>
      <c r="G24">
        <v>-7.0588235294117618E-2</v>
      </c>
      <c r="H24">
        <v>-6.3291139240506333E-2</v>
      </c>
      <c r="I24">
        <v>0.1081081081081081</v>
      </c>
      <c r="J24">
        <v>0.1707317073170731</v>
      </c>
      <c r="K24">
        <v>-3.645833333333337E-2</v>
      </c>
      <c r="L24">
        <v>-9.7297297297297303E-2</v>
      </c>
      <c r="M24">
        <v>-2.39520958083832E-2</v>
      </c>
      <c r="N24">
        <v>-6.7484662576687171E-2</v>
      </c>
      <c r="O24">
        <v>1.9736842105263049E-2</v>
      </c>
      <c r="P24">
        <v>-3.2258064516128997E-2</v>
      </c>
      <c r="Q24">
        <v>0.22</v>
      </c>
      <c r="R24">
        <v>1.092896174863389E-2</v>
      </c>
      <c r="S24">
        <v>-0.69223956006531162</v>
      </c>
      <c r="T24" s="4">
        <v>1.6744484101527041E-2</v>
      </c>
      <c r="U24">
        <v>9.6792146788518718E-2</v>
      </c>
      <c r="V24">
        <v>0.17299424237497371</v>
      </c>
      <c r="W24">
        <v>2.4398169717427975E-2</v>
      </c>
      <c r="X24">
        <v>-7.653685615900933E-3</v>
      </c>
    </row>
    <row r="25" spans="1:24" ht="15">
      <c r="A25" s="1" t="s">
        <v>22</v>
      </c>
      <c r="B25">
        <v>-5.8640044324811742E-2</v>
      </c>
      <c r="C25">
        <v>-0.14192032720062189</v>
      </c>
      <c r="D25">
        <v>-0.15658902919193129</v>
      </c>
      <c r="E25">
        <v>0.32077196258655771</v>
      </c>
      <c r="F25">
        <v>3.2509589257171401E-2</v>
      </c>
      <c r="G25">
        <v>-1.352273754186128E-2</v>
      </c>
      <c r="H25">
        <v>-0.24331737474208739</v>
      </c>
      <c r="I25">
        <v>7.0706781502666294E-2</v>
      </c>
      <c r="J25">
        <v>-3.2285441315659018E-2</v>
      </c>
      <c r="K25">
        <v>4.5654056321276171E-2</v>
      </c>
      <c r="L25">
        <v>-0.1233136493702212</v>
      </c>
      <c r="M25">
        <v>9.9133688732111036E-2</v>
      </c>
      <c r="N25">
        <v>-8.3187372383801805E-2</v>
      </c>
      <c r="O25">
        <v>1.9147596099428291E-2</v>
      </c>
      <c r="P25">
        <v>3.0131714998160138E-2</v>
      </c>
      <c r="Q25">
        <v>-8.2265652419264423E-3</v>
      </c>
      <c r="R25">
        <v>-4.2738700139786652E-2</v>
      </c>
      <c r="S25">
        <v>1.4782061130690014</v>
      </c>
      <c r="T25" s="4">
        <v>-2.1128579526784576E-2</v>
      </c>
      <c r="U25">
        <v>0.12497771244824273</v>
      </c>
      <c r="V25">
        <v>-0.16905877946465533</v>
      </c>
      <c r="W25">
        <v>-3.7472234985980832E-2</v>
      </c>
      <c r="X25">
        <v>1.6343655459196256E-2</v>
      </c>
    </row>
    <row r="26" spans="1:24" ht="15">
      <c r="A26" s="1" t="s">
        <v>23</v>
      </c>
      <c r="B26">
        <v>-9.2921604583224737E-2</v>
      </c>
      <c r="C26">
        <v>-7.7131653265037348E-2</v>
      </c>
      <c r="D26">
        <v>-0.17074762277288391</v>
      </c>
      <c r="E26">
        <v>0.1118110313086778</v>
      </c>
      <c r="F26">
        <v>9.3130350192318634E-2</v>
      </c>
      <c r="G26">
        <v>-4.599935334271954E-2</v>
      </c>
      <c r="H26">
        <v>-0.2207130672872426</v>
      </c>
      <c r="I26">
        <v>-2.047935534111622E-2</v>
      </c>
      <c r="J26">
        <v>-0.43994660102491151</v>
      </c>
      <c r="K26">
        <v>-7.1485426129554996E-3</v>
      </c>
      <c r="L26">
        <v>-0.33199996948242178</v>
      </c>
      <c r="M26">
        <v>5.0299408036675868E-2</v>
      </c>
      <c r="N26">
        <v>-2.5085547952742981E-2</v>
      </c>
      <c r="O26">
        <v>-7.836258027455778E-2</v>
      </c>
      <c r="P26">
        <v>3.4263895960426893E-2</v>
      </c>
      <c r="Q26">
        <v>5.7668747119961949E-2</v>
      </c>
      <c r="R26">
        <v>-1.6241339348193499E-2</v>
      </c>
      <c r="S26">
        <v>1.5897412840394083</v>
      </c>
      <c r="T26" s="4">
        <v>-7.3711988509996829E-2</v>
      </c>
      <c r="U26">
        <v>0.1484324151498535</v>
      </c>
      <c r="V26">
        <v>-0.49660303940739037</v>
      </c>
      <c r="W26">
        <v>-9.128882274568878E-2</v>
      </c>
      <c r="X26">
        <v>1.7576834235691945E-2</v>
      </c>
    </row>
    <row r="27" spans="1:24" ht="14" customHeight="1">
      <c r="A27" s="1" t="s">
        <v>24</v>
      </c>
      <c r="B27">
        <v>-5.1741980401614367E-2</v>
      </c>
      <c r="C27">
        <v>-1.6733324419883951E-2</v>
      </c>
      <c r="D27">
        <v>0.10543834264603499</v>
      </c>
      <c r="E27">
        <v>0.14022759878652291</v>
      </c>
      <c r="F27">
        <v>8.7173503002828445E-2</v>
      </c>
      <c r="G27">
        <v>1.1609079226440279E-2</v>
      </c>
      <c r="H27">
        <v>-2.0549784699185669E-2</v>
      </c>
      <c r="I27">
        <v>-5.5313421029791532E-2</v>
      </c>
      <c r="J27">
        <v>-3.5188851180806717E-2</v>
      </c>
      <c r="K27">
        <v>0.2403587662824562</v>
      </c>
      <c r="L27">
        <v>6.2183608387184952E-2</v>
      </c>
      <c r="M27">
        <v>-0.2750169960474993</v>
      </c>
      <c r="N27">
        <v>2.816906117019125E-3</v>
      </c>
      <c r="O27">
        <v>1.0299563262418539E-2</v>
      </c>
      <c r="P27">
        <v>-1.791776445769722E-2</v>
      </c>
      <c r="Q27">
        <v>-4.6240993342819503E-2</v>
      </c>
      <c r="R27">
        <v>-3.8588393406008843E-2</v>
      </c>
      <c r="S27">
        <v>0.96172656153751268</v>
      </c>
      <c r="T27" s="4">
        <v>1.7244622779763732E-3</v>
      </c>
      <c r="U27">
        <v>0.1080617983117267</v>
      </c>
      <c r="V27">
        <v>1.5958111977757428E-2</v>
      </c>
      <c r="W27">
        <v>-8.9087825914371151E-3</v>
      </c>
      <c r="X27">
        <v>1.0633244869413487E-2</v>
      </c>
    </row>
    <row r="28" spans="1:24" ht="15">
      <c r="A28" s="1" t="s">
        <v>25</v>
      </c>
      <c r="B28">
        <v>-0.15653890329609349</v>
      </c>
      <c r="C28">
        <v>-0.13066503705800009</v>
      </c>
      <c r="D28">
        <v>-0.15611272439110749</v>
      </c>
      <c r="E28">
        <v>0.74920257649918498</v>
      </c>
      <c r="F28">
        <v>-0.1203454285354886</v>
      </c>
      <c r="G28">
        <v>-3.9275648698275163E-2</v>
      </c>
      <c r="H28">
        <v>-0.28253461211900682</v>
      </c>
      <c r="I28">
        <v>3.1497275311132E-2</v>
      </c>
      <c r="J28">
        <v>-0.1152370497550796</v>
      </c>
      <c r="K28">
        <v>-4.5091627162894277E-3</v>
      </c>
      <c r="L28">
        <v>4.4076632613959443E-2</v>
      </c>
      <c r="M28">
        <v>-2.8700170397872982E-2</v>
      </c>
      <c r="N28">
        <v>0.16423291030670789</v>
      </c>
      <c r="O28">
        <v>0.10166751306380491</v>
      </c>
      <c r="P28">
        <v>-0.14170909874230461</v>
      </c>
      <c r="Q28">
        <v>7.7247141179751067E-2</v>
      </c>
      <c r="R28">
        <v>8.4890637606516384E-2</v>
      </c>
      <c r="S28">
        <v>3.1758223888666803</v>
      </c>
      <c r="T28" s="4">
        <v>2.1687358067873282E-4</v>
      </c>
      <c r="U28">
        <v>0.22506224013122386</v>
      </c>
      <c r="V28">
        <v>9.6361602262682276E-4</v>
      </c>
      <c r="W28">
        <v>-3.4896326442203161E-2</v>
      </c>
      <c r="X28">
        <v>3.5113200022881895E-2</v>
      </c>
    </row>
    <row r="29" spans="1:24" ht="15">
      <c r="A29" s="1" t="s">
        <v>26</v>
      </c>
      <c r="B29">
        <v>-3.3777787950303839E-2</v>
      </c>
      <c r="C29">
        <v>-0.1651334034215238</v>
      </c>
      <c r="D29">
        <v>-9.0909071802167118E-2</v>
      </c>
      <c r="E29">
        <v>0.37090914177172118</v>
      </c>
      <c r="F29">
        <v>-3.1830291511497848E-2</v>
      </c>
      <c r="G29">
        <v>3.8356172019160313E-2</v>
      </c>
      <c r="H29">
        <v>-6.0685979536346579E-2</v>
      </c>
      <c r="I29">
        <v>0.61423214218104949</v>
      </c>
      <c r="J29">
        <v>-0.18213453778049449</v>
      </c>
      <c r="K29">
        <v>0.17588648759864939</v>
      </c>
      <c r="L29">
        <v>-0.13510251998948539</v>
      </c>
      <c r="M29">
        <v>9.0655587906292023E-3</v>
      </c>
      <c r="N29">
        <v>7.9474747567949366E-2</v>
      </c>
      <c r="O29">
        <v>-1.7925719271615011E-2</v>
      </c>
      <c r="P29">
        <v>4.1069107442911923E-2</v>
      </c>
      <c r="Q29">
        <v>8.3907274671754184E-2</v>
      </c>
      <c r="R29">
        <v>-1.270937724679555E-2</v>
      </c>
      <c r="S29">
        <v>2.8333948001919382</v>
      </c>
      <c r="T29" s="4">
        <v>3.5834820207858553E-2</v>
      </c>
      <c r="U29">
        <v>0.19816094422459132</v>
      </c>
      <c r="V29">
        <v>0.1808369472000706</v>
      </c>
      <c r="W29">
        <v>4.5076406049599435E-3</v>
      </c>
      <c r="X29">
        <v>3.132717960289861E-2</v>
      </c>
    </row>
    <row r="30" spans="1:24" ht="15">
      <c r="A30" s="1" t="s">
        <v>27</v>
      </c>
      <c r="B30">
        <v>-6.2402880325602039E-2</v>
      </c>
      <c r="C30">
        <v>-3.3810004896200903E-2</v>
      </c>
      <c r="D30">
        <v>-7.3668687451023951E-3</v>
      </c>
      <c r="E30">
        <v>4.9668955513364477E-2</v>
      </c>
      <c r="F30">
        <v>5.551680024707295E-2</v>
      </c>
      <c r="G30">
        <v>-5.2417092798709868E-2</v>
      </c>
      <c r="H30">
        <v>0.129224521204093</v>
      </c>
      <c r="I30">
        <v>4.1676038977792373E-2</v>
      </c>
      <c r="J30">
        <v>5.4192966476546138E-2</v>
      </c>
      <c r="K30">
        <v>8.3042159258978954E-2</v>
      </c>
      <c r="L30">
        <v>-2.3915307197702958E-2</v>
      </c>
      <c r="M30">
        <v>4.2840316366927977E-2</v>
      </c>
      <c r="N30">
        <v>0.11632078388337549</v>
      </c>
      <c r="O30">
        <v>-8.1602127894522258E-3</v>
      </c>
      <c r="P30">
        <v>3.6471597515208558E-2</v>
      </c>
      <c r="Q30">
        <v>-0.14959290639172271</v>
      </c>
      <c r="R30">
        <v>-4.1194889314858041E-2</v>
      </c>
      <c r="S30">
        <v>0.39890898185881218</v>
      </c>
      <c r="T30" s="4">
        <v>9.2114104108240429E-3</v>
      </c>
      <c r="U30">
        <v>7.0593645004936492E-2</v>
      </c>
      <c r="V30">
        <v>0.13048498076816836</v>
      </c>
      <c r="W30">
        <v>4.8009084507534281E-3</v>
      </c>
      <c r="X30">
        <v>4.4105019600706149E-3</v>
      </c>
    </row>
    <row r="31" spans="1:24" ht="15">
      <c r="A31" s="1" t="s">
        <v>28</v>
      </c>
      <c r="B31">
        <v>-7.022365190087354E-2</v>
      </c>
      <c r="C31">
        <v>-1.2728534440493379E-2</v>
      </c>
      <c r="D31">
        <v>-4.7296811870618398E-2</v>
      </c>
      <c r="E31">
        <v>0.18280371550087621</v>
      </c>
      <c r="F31">
        <v>1.738305975378562E-2</v>
      </c>
      <c r="G31">
        <v>2.4728150375914248E-2</v>
      </c>
      <c r="H31">
        <v>-0.10913721457190829</v>
      </c>
      <c r="I31">
        <v>1.061738851934169E-2</v>
      </c>
      <c r="J31">
        <v>-3.8251786143491007E-2</v>
      </c>
      <c r="K31">
        <v>0.122890577353012</v>
      </c>
      <c r="L31">
        <v>-3.036913880426317E-2</v>
      </c>
      <c r="M31">
        <v>-3.1899199553924062E-2</v>
      </c>
      <c r="N31">
        <v>7.4270962766445958E-2</v>
      </c>
      <c r="O31">
        <v>-4.9471273686577437E-2</v>
      </c>
      <c r="P31">
        <v>5.2111080326387782E-2</v>
      </c>
      <c r="Q31">
        <v>0.16485285345580619</v>
      </c>
      <c r="R31">
        <v>-2.0384390578333859E-2</v>
      </c>
      <c r="S31">
        <v>1.185411655310433</v>
      </c>
      <c r="T31" s="4">
        <v>9.7879874412403842E-3</v>
      </c>
      <c r="U31">
        <v>8.1813542114959809E-2</v>
      </c>
      <c r="V31">
        <v>0.11963774197047786</v>
      </c>
      <c r="W31">
        <v>-3.3184119305533569E-3</v>
      </c>
      <c r="X31">
        <v>1.3106399371793741E-2</v>
      </c>
    </row>
    <row r="32" spans="1:24" ht="15">
      <c r="A32" s="1" t="s">
        <v>29</v>
      </c>
      <c r="B32">
        <v>-0.19131763587632891</v>
      </c>
      <c r="C32">
        <v>-0.15322364046225859</v>
      </c>
      <c r="D32">
        <v>-0.19178077946698749</v>
      </c>
      <c r="E32">
        <v>0.1631848345564948</v>
      </c>
      <c r="F32">
        <v>0.38563195772627767</v>
      </c>
      <c r="G32">
        <v>-0.2076301782953518</v>
      </c>
      <c r="H32">
        <v>-9.5061780432158072E-2</v>
      </c>
      <c r="I32">
        <v>-8.9358763954805465E-2</v>
      </c>
      <c r="J32">
        <v>-9.1011244784258927E-2</v>
      </c>
      <c r="K32">
        <v>-0.24721878396506891</v>
      </c>
      <c r="L32">
        <v>-0.1100164301324746</v>
      </c>
      <c r="M32">
        <v>6.1500848746669501E-3</v>
      </c>
      <c r="N32">
        <v>6.1126091129293236E-4</v>
      </c>
      <c r="O32">
        <v>0.38179594866121502</v>
      </c>
      <c r="P32">
        <v>-0.11229004514985801</v>
      </c>
      <c r="Q32">
        <v>0.20069724611342091</v>
      </c>
      <c r="R32">
        <v>-6.6362519326638725E-2</v>
      </c>
      <c r="S32">
        <v>2.2578134635041831</v>
      </c>
      <c r="T32" s="4">
        <v>-2.8864733470754189E-2</v>
      </c>
      <c r="U32">
        <v>0.19482020703391703</v>
      </c>
      <c r="V32">
        <v>-0.14816088079471659</v>
      </c>
      <c r="W32">
        <v>-5.3828048811153162E-2</v>
      </c>
      <c r="X32">
        <v>2.4963315340398976E-2</v>
      </c>
    </row>
    <row r="33" spans="1:24" ht="15">
      <c r="A33" s="7" t="s">
        <v>88</v>
      </c>
      <c r="B33">
        <v>8.3704750516362392E-3</v>
      </c>
      <c r="C33">
        <v>9.3790426908149094E-3</v>
      </c>
      <c r="D33">
        <v>-4.2283345024088384E-2</v>
      </c>
      <c r="E33">
        <v>8.8706267085093243E-2</v>
      </c>
      <c r="F33">
        <v>4.1456332142324671E-2</v>
      </c>
      <c r="G33">
        <v>-3.2000468144246452E-2</v>
      </c>
      <c r="H33">
        <v>-3.3261098959137523E-3</v>
      </c>
      <c r="I33">
        <v>2.7725263273304306E-2</v>
      </c>
      <c r="J33">
        <v>-4.7760603826351743E-2</v>
      </c>
      <c r="K33">
        <v>3.7021060775355989E-2</v>
      </c>
      <c r="L33">
        <v>-3.0651228299527237E-3</v>
      </c>
      <c r="M33">
        <v>-2.9914477225849762E-3</v>
      </c>
      <c r="N33">
        <v>1.3076364135638644E-2</v>
      </c>
      <c r="O33">
        <v>7.1826457692571816E-2</v>
      </c>
      <c r="P33">
        <v>-2.9022158505923562E-3</v>
      </c>
      <c r="Q33">
        <v>5.3050631032433862E-2</v>
      </c>
      <c r="R33">
        <v>-8.2687561382591736E-3</v>
      </c>
      <c r="S33">
        <v>0.67763565463631315</v>
      </c>
      <c r="T33" s="4">
        <v>7.912577908657889E-3</v>
      </c>
      <c r="U33">
        <v>3.7759462187112174E-2</v>
      </c>
      <c r="V33">
        <v>0.20955218772577119</v>
      </c>
      <c r="W33">
        <v>4.2035908455278614E-4</v>
      </c>
      <c r="X33">
        <v>7.4922188241051029E-3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AFC0-7D9A-DB45-B01E-FFEC0083B67F}">
  <dimension ref="A1:I56"/>
  <sheetViews>
    <sheetView workbookViewId="0">
      <selection activeCell="F32" sqref="F32"/>
    </sheetView>
  </sheetViews>
  <sheetFormatPr baseColWidth="10" defaultRowHeight="14"/>
  <sheetData>
    <row r="1" spans="1:9">
      <c r="A1" t="s">
        <v>100</v>
      </c>
    </row>
    <row r="2" spans="1:9" ht="15" thickBot="1"/>
    <row r="3" spans="1:9">
      <c r="A3" s="10" t="s">
        <v>101</v>
      </c>
      <c r="B3" s="10"/>
    </row>
    <row r="4" spans="1:9">
      <c r="A4" t="s">
        <v>102</v>
      </c>
      <c r="B4">
        <v>0.13465470961726922</v>
      </c>
    </row>
    <row r="5" spans="1:9">
      <c r="A5" t="s">
        <v>103</v>
      </c>
      <c r="B5" s="11">
        <v>1.8131890822111092E-2</v>
      </c>
    </row>
    <row r="6" spans="1:9">
      <c r="A6" t="s">
        <v>104</v>
      </c>
      <c r="B6">
        <v>-1.4597046150485205E-2</v>
      </c>
    </row>
    <row r="7" spans="1:9">
      <c r="A7" t="s">
        <v>105</v>
      </c>
      <c r="B7">
        <v>3.8132401812918909E-2</v>
      </c>
    </row>
    <row r="8" spans="1:9" ht="15" thickBot="1">
      <c r="A8" s="8" t="s">
        <v>106</v>
      </c>
      <c r="B8" s="8">
        <v>32</v>
      </c>
    </row>
    <row r="10" spans="1:9" ht="15" thickBot="1">
      <c r="A10" t="s">
        <v>107</v>
      </c>
    </row>
    <row r="11" spans="1:9">
      <c r="A11" s="9"/>
      <c r="B11" s="9" t="s">
        <v>112</v>
      </c>
      <c r="C11" s="9" t="s">
        <v>113</v>
      </c>
      <c r="D11" s="9" t="s">
        <v>114</v>
      </c>
      <c r="E11" s="9" t="s">
        <v>115</v>
      </c>
      <c r="F11" s="9" t="s">
        <v>116</v>
      </c>
    </row>
    <row r="12" spans="1:9">
      <c r="A12" t="s">
        <v>108</v>
      </c>
      <c r="B12">
        <v>1</v>
      </c>
      <c r="C12">
        <v>8.0556301177934359E-4</v>
      </c>
      <c r="D12">
        <v>8.0556301177934359E-4</v>
      </c>
      <c r="E12">
        <v>0.55400182527445951</v>
      </c>
      <c r="F12">
        <v>0.46247793403778936</v>
      </c>
    </row>
    <row r="13" spans="1:9">
      <c r="A13" t="s">
        <v>109</v>
      </c>
      <c r="B13">
        <v>30</v>
      </c>
      <c r="C13">
        <v>4.3622402040657038E-2</v>
      </c>
      <c r="D13">
        <v>1.4540800680219012E-3</v>
      </c>
    </row>
    <row r="14" spans="1:9" ht="15" thickBot="1">
      <c r="A14" s="8" t="s">
        <v>110</v>
      </c>
      <c r="B14" s="8">
        <v>31</v>
      </c>
      <c r="C14" s="8">
        <v>4.4427965052436381E-2</v>
      </c>
      <c r="D14" s="8"/>
      <c r="E14" s="8"/>
      <c r="F14" s="8"/>
    </row>
    <row r="15" spans="1:9" ht="15" thickBot="1"/>
    <row r="16" spans="1:9">
      <c r="A16" s="9"/>
      <c r="B16" s="9" t="s">
        <v>117</v>
      </c>
      <c r="C16" s="9" t="s">
        <v>105</v>
      </c>
      <c r="D16" s="9" t="s">
        <v>118</v>
      </c>
      <c r="E16" s="9" t="s">
        <v>119</v>
      </c>
      <c r="F16" s="9" t="s">
        <v>120</v>
      </c>
      <c r="G16" s="9" t="s">
        <v>121</v>
      </c>
      <c r="H16" s="9" t="s">
        <v>122</v>
      </c>
      <c r="I16" s="9" t="s">
        <v>123</v>
      </c>
    </row>
    <row r="17" spans="1:9">
      <c r="A17" t="s">
        <v>111</v>
      </c>
      <c r="B17">
        <v>7.8858340399722872E-3</v>
      </c>
      <c r="C17">
        <v>1.1950055739636979E-2</v>
      </c>
      <c r="D17">
        <v>0.65989935208551953</v>
      </c>
      <c r="E17">
        <v>0.51435321781254117</v>
      </c>
      <c r="F17">
        <v>-1.6519435648352832E-2</v>
      </c>
      <c r="G17">
        <v>3.2291103728297403E-2</v>
      </c>
      <c r="H17">
        <v>-1.6519435648352832E-2</v>
      </c>
      <c r="I17">
        <v>3.2291103728297403E-2</v>
      </c>
    </row>
    <row r="18" spans="1:9" ht="15" thickBot="1">
      <c r="A18" s="8" t="s">
        <v>124</v>
      </c>
      <c r="B18" s="11">
        <v>8.2153655226925287E-3</v>
      </c>
      <c r="C18" s="8">
        <v>1.1037514656435233E-2</v>
      </c>
      <c r="D18" s="8">
        <v>0.74431298878526986</v>
      </c>
      <c r="E18" s="11">
        <v>0.46247793403778892</v>
      </c>
      <c r="F18" s="8">
        <v>-1.4326246646166366E-2</v>
      </c>
      <c r="G18" s="8">
        <v>3.0756977691551425E-2</v>
      </c>
      <c r="H18" s="8">
        <v>-1.4326246646166366E-2</v>
      </c>
      <c r="I18" s="8">
        <v>3.0756977691551425E-2</v>
      </c>
    </row>
    <row r="22" spans="1:9">
      <c r="A22" t="s">
        <v>125</v>
      </c>
    </row>
    <row r="23" spans="1:9" ht="15" thickBot="1"/>
    <row r="24" spans="1:9">
      <c r="A24" s="9" t="s">
        <v>106</v>
      </c>
      <c r="B24" s="9" t="s">
        <v>126</v>
      </c>
      <c r="C24" s="9" t="s">
        <v>109</v>
      </c>
    </row>
    <row r="25" spans="1:9">
      <c r="A25">
        <v>1</v>
      </c>
      <c r="B25">
        <v>7.8858340399722872E-3</v>
      </c>
      <c r="C25">
        <v>-7.8858340399722872E-3</v>
      </c>
    </row>
    <row r="26" spans="1:9">
      <c r="A26">
        <v>2</v>
      </c>
      <c r="B26">
        <v>1.6101199562664814E-2</v>
      </c>
      <c r="C26">
        <v>-6.1936620626648134E-3</v>
      </c>
    </row>
    <row r="27" spans="1:9">
      <c r="A27">
        <v>3</v>
      </c>
      <c r="B27">
        <v>1.2610064834560637E-2</v>
      </c>
      <c r="C27">
        <v>2.1048296043791031E-2</v>
      </c>
    </row>
    <row r="28" spans="1:9">
      <c r="A28">
        <v>4</v>
      </c>
      <c r="B28">
        <v>7.4690260729352821E-3</v>
      </c>
      <c r="C28">
        <v>-2.823970477155934E-3</v>
      </c>
    </row>
    <row r="29" spans="1:9">
      <c r="A29">
        <v>5</v>
      </c>
      <c r="B29">
        <v>1.2044604990579267E-2</v>
      </c>
      <c r="C29">
        <v>-2.0839942011156069E-2</v>
      </c>
    </row>
    <row r="30" spans="1:9">
      <c r="A30">
        <v>6</v>
      </c>
      <c r="B30">
        <v>1.2724798610144033E-2</v>
      </c>
      <c r="C30">
        <v>3.3765068448295046E-3</v>
      </c>
    </row>
    <row r="31" spans="1:9">
      <c r="A31">
        <v>7</v>
      </c>
      <c r="B31">
        <v>2.2231651144472977E-2</v>
      </c>
      <c r="C31">
        <v>1.2102221897992423E-2</v>
      </c>
    </row>
    <row r="32" spans="1:9">
      <c r="A32">
        <v>8</v>
      </c>
      <c r="B32">
        <v>1.976108380542144E-2</v>
      </c>
      <c r="C32">
        <v>8.9948185239399625E-5</v>
      </c>
    </row>
    <row r="33" spans="1:3">
      <c r="A33">
        <v>9</v>
      </c>
      <c r="B33">
        <v>1.6957855396588461E-2</v>
      </c>
      <c r="C33">
        <v>-1.6191432688796602E-2</v>
      </c>
    </row>
    <row r="34" spans="1:3">
      <c r="A34">
        <v>10</v>
      </c>
      <c r="B34">
        <v>1.2769865280802218E-2</v>
      </c>
      <c r="C34">
        <v>1.8549436197577811E-3</v>
      </c>
    </row>
    <row r="35" spans="1:3">
      <c r="A35">
        <v>11</v>
      </c>
      <c r="B35">
        <v>1.0039761844568845E-2</v>
      </c>
      <c r="C35">
        <v>1.4405389976803172E-2</v>
      </c>
    </row>
    <row r="36" spans="1:3">
      <c r="A36">
        <v>12</v>
      </c>
      <c r="B36">
        <v>7.5789760054194794E-3</v>
      </c>
      <c r="C36">
        <v>2.6977182602389276E-4</v>
      </c>
    </row>
    <row r="37" spans="1:3">
      <c r="A37">
        <v>13</v>
      </c>
      <c r="B37">
        <v>1.0208598960969647E-2</v>
      </c>
      <c r="C37">
        <v>4.3020121839261391E-3</v>
      </c>
    </row>
    <row r="38" spans="1:3">
      <c r="A38">
        <v>14</v>
      </c>
      <c r="B38">
        <v>1.2941234671492472E-2</v>
      </c>
      <c r="C38">
        <v>-2.5993565425037456E-3</v>
      </c>
    </row>
    <row r="39" spans="1:3">
      <c r="A39">
        <v>15</v>
      </c>
      <c r="B39">
        <v>9.3976847485291656E-3</v>
      </c>
      <c r="C39">
        <v>-1.4848038904965565E-3</v>
      </c>
    </row>
    <row r="40" spans="1:3">
      <c r="A40">
        <v>16</v>
      </c>
      <c r="B40">
        <v>1.1127074570003313E-2</v>
      </c>
      <c r="C40">
        <v>-6.2590128922944844E-3</v>
      </c>
    </row>
    <row r="41" spans="1:3">
      <c r="A41">
        <v>17</v>
      </c>
      <c r="B41">
        <v>1.3015781759656809E-2</v>
      </c>
      <c r="C41">
        <v>1.1119872438123417E-2</v>
      </c>
    </row>
    <row r="42" spans="1:3">
      <c r="A42">
        <v>18</v>
      </c>
      <c r="B42">
        <v>1.8678059038500134E-2</v>
      </c>
      <c r="C42">
        <v>0.18356520268321644</v>
      </c>
    </row>
    <row r="43" spans="1:3">
      <c r="A43">
        <v>19</v>
      </c>
      <c r="B43">
        <v>2.0027080863005465E-2</v>
      </c>
      <c r="C43">
        <v>-2.4739182707481357E-2</v>
      </c>
    </row>
    <row r="44" spans="1:3">
      <c r="A44">
        <v>20</v>
      </c>
      <c r="B44">
        <v>1.47371583253744E-2</v>
      </c>
      <c r="C44">
        <v>-1.0488363764486426E-2</v>
      </c>
    </row>
    <row r="45" spans="1:3">
      <c r="A45">
        <v>21</v>
      </c>
      <c r="B45">
        <v>1.2064563634887865E-2</v>
      </c>
      <c r="C45">
        <v>-1.5857410976921386E-2</v>
      </c>
    </row>
    <row r="46" spans="1:3">
      <c r="A46">
        <v>22</v>
      </c>
      <c r="B46">
        <v>1.7283258813703364E-2</v>
      </c>
      <c r="C46">
        <v>6.5791747382915565E-3</v>
      </c>
    </row>
    <row r="47" spans="1:3">
      <c r="A47">
        <v>23</v>
      </c>
      <c r="B47">
        <v>1.8530707862905515E-2</v>
      </c>
      <c r="C47">
        <v>-2.2558510007489048E-2</v>
      </c>
    </row>
    <row r="48" spans="1:3">
      <c r="A48">
        <v>24</v>
      </c>
      <c r="B48">
        <v>1.8823418095581183E-2</v>
      </c>
      <c r="C48">
        <v>-2.0042466946773866E-2</v>
      </c>
    </row>
    <row r="49" spans="1:3">
      <c r="A49">
        <v>25</v>
      </c>
      <c r="B49">
        <v>2.211963910798306E-2</v>
      </c>
      <c r="C49">
        <v>4.1958802864170031E-2</v>
      </c>
    </row>
    <row r="50" spans="1:3">
      <c r="A50">
        <v>26</v>
      </c>
      <c r="B50">
        <v>1.3656939501739894E-2</v>
      </c>
      <c r="C50">
        <v>-3.1814492285388324E-2</v>
      </c>
    </row>
    <row r="51" spans="1:3">
      <c r="A51">
        <v>27</v>
      </c>
      <c r="B51">
        <v>2.2353325446270025E-2</v>
      </c>
      <c r="C51">
        <v>-4.2479375534103719E-2</v>
      </c>
    </row>
    <row r="52" spans="1:3">
      <c r="A52">
        <v>28</v>
      </c>
      <c r="B52">
        <v>2.2257291964804693E-2</v>
      </c>
      <c r="C52">
        <v>-2.2106681902160343E-2</v>
      </c>
    </row>
    <row r="53" spans="1:3">
      <c r="A53">
        <v>29</v>
      </c>
      <c r="B53">
        <v>1.7373418046894799E-2</v>
      </c>
      <c r="C53">
        <v>2.8271955417099245E-3</v>
      </c>
    </row>
    <row r="54" spans="1:3">
      <c r="A54">
        <v>30</v>
      </c>
      <c r="B54">
        <v>1.6805214011747508E-2</v>
      </c>
      <c r="C54">
        <v>-1.5528649133792696E-2</v>
      </c>
    </row>
    <row r="55" spans="1:3">
      <c r="A55">
        <v>31</v>
      </c>
      <c r="B55">
        <v>2.783630874374475E-2</v>
      </c>
      <c r="C55">
        <v>-2.9291365601865068E-2</v>
      </c>
    </row>
    <row r="56" spans="1:3" ht="15" thickBot="1">
      <c r="A56" s="8">
        <v>32</v>
      </c>
      <c r="B56" s="8">
        <v>9.9549817033762131E-3</v>
      </c>
      <c r="C56" s="8">
        <v>-4.3148253783719349E-3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7BC3-0095-D149-95E2-91B15B7400EC}">
  <dimension ref="A1:I56"/>
  <sheetViews>
    <sheetView zoomScale="125" workbookViewId="0">
      <selection activeCell="F26" sqref="F26"/>
    </sheetView>
  </sheetViews>
  <sheetFormatPr baseColWidth="10" defaultRowHeight="14"/>
  <sheetData>
    <row r="1" spans="1:9">
      <c r="A1" t="s">
        <v>100</v>
      </c>
    </row>
    <row r="2" spans="1:9" ht="15" thickBot="1"/>
    <row r="3" spans="1:9">
      <c r="A3" s="10" t="s">
        <v>101</v>
      </c>
      <c r="B3" s="10"/>
    </row>
    <row r="4" spans="1:9">
      <c r="A4" t="s">
        <v>102</v>
      </c>
      <c r="B4">
        <v>0.20834633736410957</v>
      </c>
    </row>
    <row r="5" spans="1:9">
      <c r="A5" t="s">
        <v>103</v>
      </c>
      <c r="B5" s="11">
        <v>4.340819629303936E-2</v>
      </c>
    </row>
    <row r="6" spans="1:9">
      <c r="A6" t="s">
        <v>104</v>
      </c>
      <c r="B6">
        <v>1.1521802836140672E-2</v>
      </c>
    </row>
    <row r="7" spans="1:9">
      <c r="A7" t="s">
        <v>105</v>
      </c>
      <c r="B7">
        <v>3.1006809358230303E-2</v>
      </c>
    </row>
    <row r="8" spans="1:9" ht="15" thickBot="1">
      <c r="A8" s="8" t="s">
        <v>106</v>
      </c>
      <c r="B8" s="8">
        <v>32</v>
      </c>
    </row>
    <row r="10" spans="1:9" ht="15" thickBot="1">
      <c r="A10" t="s">
        <v>107</v>
      </c>
    </row>
    <row r="11" spans="1:9">
      <c r="A11" s="9"/>
      <c r="B11" s="9" t="s">
        <v>112</v>
      </c>
      <c r="C11" s="9" t="s">
        <v>113</v>
      </c>
      <c r="D11" s="9" t="s">
        <v>114</v>
      </c>
      <c r="E11" s="9" t="s">
        <v>115</v>
      </c>
      <c r="F11" s="9" t="s">
        <v>116</v>
      </c>
    </row>
    <row r="12" spans="1:9">
      <c r="A12" t="s">
        <v>108</v>
      </c>
      <c r="B12">
        <v>1</v>
      </c>
      <c r="C12">
        <v>1.3088217326360542E-3</v>
      </c>
      <c r="D12">
        <v>1.3088217326360542E-3</v>
      </c>
      <c r="E12">
        <v>1.3613391665543757</v>
      </c>
      <c r="F12">
        <v>0.25249676813077848</v>
      </c>
    </row>
    <row r="13" spans="1:9">
      <c r="A13" t="s">
        <v>109</v>
      </c>
      <c r="B13">
        <v>30</v>
      </c>
      <c r="C13">
        <v>2.8842666797329147E-2</v>
      </c>
      <c r="D13">
        <v>9.6142222657763824E-4</v>
      </c>
    </row>
    <row r="14" spans="1:9" ht="15" thickBot="1">
      <c r="A14" s="8" t="s">
        <v>110</v>
      </c>
      <c r="B14" s="8">
        <v>31</v>
      </c>
      <c r="C14" s="8">
        <v>3.0151488529965201E-2</v>
      </c>
      <c r="D14" s="8"/>
      <c r="E14" s="8"/>
      <c r="F14" s="8"/>
    </row>
    <row r="15" spans="1:9" ht="15" thickBot="1"/>
    <row r="16" spans="1:9">
      <c r="A16" s="9"/>
      <c r="B16" s="9" t="s">
        <v>117</v>
      </c>
      <c r="C16" s="9" t="s">
        <v>105</v>
      </c>
      <c r="D16" s="9" t="s">
        <v>118</v>
      </c>
      <c r="E16" s="9" t="s">
        <v>119</v>
      </c>
      <c r="F16" s="9" t="s">
        <v>120</v>
      </c>
      <c r="G16" s="9" t="s">
        <v>121</v>
      </c>
      <c r="H16" s="9" t="s">
        <v>122</v>
      </c>
      <c r="I16" s="9" t="s">
        <v>123</v>
      </c>
    </row>
    <row r="17" spans="1:9">
      <c r="A17" t="s">
        <v>111</v>
      </c>
      <c r="B17">
        <v>6.8523665081338097E-3</v>
      </c>
      <c r="C17">
        <v>8.229994760551456E-3</v>
      </c>
      <c r="D17">
        <v>0.83260885425820885</v>
      </c>
      <c r="E17">
        <v>0.41164483074584579</v>
      </c>
      <c r="F17">
        <v>-9.9555251068439293E-3</v>
      </c>
      <c r="G17">
        <v>2.3660258123111549E-2</v>
      </c>
      <c r="H17">
        <v>-9.9555251068439293E-3</v>
      </c>
      <c r="I17">
        <v>2.3660258123111549E-2</v>
      </c>
    </row>
    <row r="18" spans="1:9" ht="15" thickBot="1">
      <c r="A18" s="8" t="s">
        <v>124</v>
      </c>
      <c r="B18" s="11">
        <v>-7.5188570302979728E-3</v>
      </c>
      <c r="C18" s="8">
        <v>6.4441947545725168E-3</v>
      </c>
      <c r="D18" s="8">
        <v>-1.1667644006200966</v>
      </c>
      <c r="E18" s="11">
        <v>0.2524967681307792</v>
      </c>
      <c r="F18" s="8">
        <v>-2.0679658480602339E-2</v>
      </c>
      <c r="G18" s="8">
        <v>5.6419444200063928E-3</v>
      </c>
      <c r="H18" s="8">
        <v>-2.0679658480602339E-2</v>
      </c>
      <c r="I18" s="8">
        <v>5.6419444200063928E-3</v>
      </c>
    </row>
    <row r="22" spans="1:9">
      <c r="A22" t="s">
        <v>125</v>
      </c>
    </row>
    <row r="23" spans="1:9" ht="15" thickBot="1"/>
    <row r="24" spans="1:9">
      <c r="A24" s="9" t="s">
        <v>106</v>
      </c>
      <c r="B24" s="9" t="s">
        <v>126</v>
      </c>
      <c r="C24" s="9" t="s">
        <v>109</v>
      </c>
    </row>
    <row r="25" spans="1:9">
      <c r="A25">
        <v>1</v>
      </c>
      <c r="B25">
        <v>6.8523665081338097E-3</v>
      </c>
      <c r="C25">
        <v>-6.8523665081338097E-3</v>
      </c>
    </row>
    <row r="26" spans="1:9">
      <c r="A26">
        <v>2</v>
      </c>
      <c r="B26">
        <v>-6.6649052216416309E-4</v>
      </c>
      <c r="C26">
        <v>1.1722902286870042E-2</v>
      </c>
    </row>
    <row r="27" spans="1:9">
      <c r="A27">
        <v>3</v>
      </c>
      <c r="B27">
        <v>-7.9176574795847548E-4</v>
      </c>
      <c r="C27">
        <v>4.4927170820474455E-3</v>
      </c>
    </row>
    <row r="28" spans="1:9">
      <c r="A28">
        <v>4</v>
      </c>
      <c r="B28">
        <v>5.7558177443589415E-3</v>
      </c>
      <c r="C28">
        <v>-2.3252119636575985E-2</v>
      </c>
    </row>
    <row r="29" spans="1:9">
      <c r="A29">
        <v>5</v>
      </c>
      <c r="B29">
        <v>5.3967684181148801E-3</v>
      </c>
      <c r="C29">
        <v>2.1515088948921825E-2</v>
      </c>
    </row>
    <row r="30" spans="1:9">
      <c r="A30">
        <v>6</v>
      </c>
      <c r="B30">
        <v>-2.4316083855433143E-3</v>
      </c>
      <c r="C30">
        <v>3.6660331012477863E-2</v>
      </c>
    </row>
    <row r="31" spans="1:9">
      <c r="A31">
        <v>7</v>
      </c>
      <c r="B31">
        <v>-1.6801807458405409E-3</v>
      </c>
      <c r="C31">
        <v>-5.26677408553986E-3</v>
      </c>
    </row>
    <row r="32" spans="1:9">
      <c r="A32">
        <v>8</v>
      </c>
      <c r="B32">
        <v>5.318986665546168E-3</v>
      </c>
      <c r="C32">
        <v>-3.9806022525853899E-2</v>
      </c>
    </row>
    <row r="33" spans="1:3">
      <c r="A33">
        <v>9</v>
      </c>
      <c r="B33">
        <v>-1.6525657021181535E-3</v>
      </c>
      <c r="C33">
        <v>-3.8862035388653127E-2</v>
      </c>
    </row>
    <row r="34" spans="1:3">
      <c r="A34">
        <v>10</v>
      </c>
      <c r="B34">
        <v>-5.8764017144409611E-3</v>
      </c>
      <c r="C34">
        <v>1.0710576956328658E-2</v>
      </c>
    </row>
    <row r="35" spans="1:3">
      <c r="A35">
        <v>11</v>
      </c>
      <c r="B35">
        <v>6.226866291434948E-4</v>
      </c>
      <c r="C35">
        <v>7.5046619215821342E-2</v>
      </c>
    </row>
    <row r="36" spans="1:3">
      <c r="A36">
        <v>12</v>
      </c>
      <c r="B36">
        <v>6.4054609797301746E-3</v>
      </c>
      <c r="C36">
        <v>5.429748803159217E-3</v>
      </c>
    </row>
    <row r="37" spans="1:3">
      <c r="A37">
        <v>13</v>
      </c>
      <c r="B37">
        <v>4.1927163458647498E-4</v>
      </c>
      <c r="C37">
        <v>-2.802905983765596E-2</v>
      </c>
    </row>
    <row r="38" spans="1:3">
      <c r="A38">
        <v>14</v>
      </c>
      <c r="B38">
        <v>1.1826552158721486E-2</v>
      </c>
      <c r="C38">
        <v>-2.5809270931764824E-3</v>
      </c>
    </row>
    <row r="39" spans="1:3">
      <c r="A39">
        <v>15</v>
      </c>
      <c r="B39">
        <v>1.3283237632183129E-3</v>
      </c>
      <c r="C39">
        <v>1.9482722860978283E-2</v>
      </c>
    </row>
    <row r="40" spans="1:3">
      <c r="A40">
        <v>16</v>
      </c>
      <c r="B40">
        <v>3.6239108053562948E-3</v>
      </c>
      <c r="C40">
        <v>-7.8557002498456773E-3</v>
      </c>
    </row>
    <row r="41" spans="1:3">
      <c r="A41">
        <v>17</v>
      </c>
      <c r="B41">
        <v>1.3317143551197293E-3</v>
      </c>
      <c r="C41">
        <v>3.5806572493000441E-2</v>
      </c>
    </row>
    <row r="42" spans="1:3">
      <c r="A42">
        <v>18</v>
      </c>
      <c r="B42">
        <v>-9.0161550510305007E-3</v>
      </c>
      <c r="C42">
        <v>-7.8466489313078994E-2</v>
      </c>
    </row>
    <row r="43" spans="1:3">
      <c r="A43">
        <v>19</v>
      </c>
      <c r="B43">
        <v>-4.3056827249068489E-3</v>
      </c>
      <c r="C43">
        <v>1.741474095157821E-2</v>
      </c>
    </row>
    <row r="44" spans="1:3">
      <c r="A44">
        <v>20</v>
      </c>
      <c r="B44">
        <v>-1.9091109815853519E-4</v>
      </c>
      <c r="C44">
        <v>2.6258598986188581E-3</v>
      </c>
    </row>
    <row r="45" spans="1:3">
      <c r="A45">
        <v>21</v>
      </c>
      <c r="B45">
        <v>-4.7079310768158685E-4</v>
      </c>
      <c r="C45">
        <v>-2.2426601728622077E-3</v>
      </c>
    </row>
    <row r="46" spans="1:3">
      <c r="A46">
        <v>22</v>
      </c>
      <c r="B46">
        <v>4.0006775356518903E-3</v>
      </c>
      <c r="C46">
        <v>-1.1570146378213015E-3</v>
      </c>
    </row>
    <row r="47" spans="1:3">
      <c r="A47">
        <v>23</v>
      </c>
      <c r="B47">
        <v>1.2057216790981254E-2</v>
      </c>
      <c r="C47">
        <v>4.6872673105457872E-3</v>
      </c>
    </row>
    <row r="48" spans="1:3">
      <c r="A48">
        <v>24</v>
      </c>
      <c r="B48">
        <v>-4.2620539173444912E-3</v>
      </c>
      <c r="C48">
        <v>-1.6866525609440085E-2</v>
      </c>
    </row>
    <row r="49" spans="1:3">
      <c r="A49">
        <v>25</v>
      </c>
      <c r="B49">
        <v>-5.1006709217208219E-3</v>
      </c>
      <c r="C49">
        <v>-6.8611317588276002E-2</v>
      </c>
    </row>
    <row r="50" spans="1:3">
      <c r="A50">
        <v>26</v>
      </c>
      <c r="B50">
        <v>-3.7871801030681346E-4</v>
      </c>
      <c r="C50">
        <v>2.1031802882831869E-3</v>
      </c>
    </row>
    <row r="51" spans="1:3">
      <c r="A51">
        <v>27</v>
      </c>
      <c r="B51">
        <v>-1.7026187987374132E-2</v>
      </c>
      <c r="C51">
        <v>1.7243061568052866E-2</v>
      </c>
    </row>
    <row r="52" spans="1:3">
      <c r="A52">
        <v>28</v>
      </c>
      <c r="B52">
        <v>-1.4451523904899065E-2</v>
      </c>
      <c r="C52">
        <v>5.0286344112757619E-2</v>
      </c>
    </row>
    <row r="53" spans="1:3">
      <c r="A53">
        <v>29</v>
      </c>
      <c r="B53">
        <v>3.8530269054356733E-3</v>
      </c>
      <c r="C53">
        <v>5.3583835053883696E-3</v>
      </c>
    </row>
    <row r="54" spans="1:3">
      <c r="A54">
        <v>30</v>
      </c>
      <c r="B54">
        <v>-2.0605742501941969E-3</v>
      </c>
      <c r="C54">
        <v>1.184856169143458E-2</v>
      </c>
    </row>
    <row r="55" spans="1:3">
      <c r="A55">
        <v>31</v>
      </c>
      <c r="B55">
        <v>-1.0123810125036032E-2</v>
      </c>
      <c r="C55">
        <v>-1.8740923345718155E-2</v>
      </c>
    </row>
    <row r="56" spans="1:3" ht="15" thickBot="1">
      <c r="A56" s="8">
        <v>32</v>
      </c>
      <c r="B56" s="8">
        <v>1.7573209022909975E-3</v>
      </c>
      <c r="C56" s="8">
        <v>6.1552570063668913E-3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D952-7093-0D4C-AA72-C2D2DFCD4C6F}">
  <dimension ref="A1:O37"/>
  <sheetViews>
    <sheetView topLeftCell="A21" zoomScale="111" workbookViewId="0">
      <selection activeCell="H46" sqref="H46"/>
    </sheetView>
  </sheetViews>
  <sheetFormatPr baseColWidth="10" defaultRowHeight="14"/>
  <cols>
    <col min="1" max="1" width="13" bestFit="1" customWidth="1"/>
    <col min="5" max="5" width="16.33203125" bestFit="1" customWidth="1"/>
    <col min="8" max="8" width="13" bestFit="1" customWidth="1"/>
  </cols>
  <sheetData>
    <row r="1" spans="1:15">
      <c r="A1" t="s">
        <v>0</v>
      </c>
      <c r="B1" t="s">
        <v>97</v>
      </c>
      <c r="C1" t="s">
        <v>98</v>
      </c>
      <c r="D1" s="12" t="s">
        <v>94</v>
      </c>
      <c r="E1" t="s">
        <v>128</v>
      </c>
      <c r="F1" t="s">
        <v>129</v>
      </c>
    </row>
    <row r="2" spans="1:15">
      <c r="A2" t="s">
        <v>79</v>
      </c>
      <c r="B2">
        <v>0</v>
      </c>
      <c r="C2">
        <v>0</v>
      </c>
      <c r="D2" s="12">
        <v>0</v>
      </c>
    </row>
    <row r="3" spans="1:15">
      <c r="A3" t="s">
        <v>93</v>
      </c>
      <c r="B3">
        <v>1</v>
      </c>
      <c r="C3">
        <v>0</v>
      </c>
      <c r="D3" s="12">
        <v>9.9075399999999994E-3</v>
      </c>
      <c r="E3">
        <v>1.1038787500000001E-2</v>
      </c>
      <c r="F3">
        <v>5.2918042525056712E-2</v>
      </c>
    </row>
    <row r="5" spans="1:15">
      <c r="A5" t="s">
        <v>133</v>
      </c>
      <c r="B5" t="s">
        <v>97</v>
      </c>
      <c r="C5" t="s">
        <v>98</v>
      </c>
      <c r="D5" s="12" t="s">
        <v>94</v>
      </c>
      <c r="E5" t="s">
        <v>128</v>
      </c>
      <c r="F5" t="s">
        <v>129</v>
      </c>
      <c r="G5" t="s">
        <v>136</v>
      </c>
      <c r="H5" t="s">
        <v>131</v>
      </c>
      <c r="I5" t="s">
        <v>97</v>
      </c>
      <c r="J5" t="s">
        <v>98</v>
      </c>
      <c r="K5" s="12" t="s">
        <v>94</v>
      </c>
      <c r="L5" t="s">
        <v>128</v>
      </c>
      <c r="M5" t="s">
        <v>136</v>
      </c>
      <c r="O5" t="s">
        <v>129</v>
      </c>
    </row>
    <row r="6" spans="1:15">
      <c r="A6" t="s">
        <v>16</v>
      </c>
      <c r="B6">
        <v>1.3136633992385978</v>
      </c>
      <c r="C6">
        <v>0.18922809233138271</v>
      </c>
      <c r="D6" s="12">
        <v>0.20224326000000001</v>
      </c>
      <c r="E6">
        <v>0.20337451172171664</v>
      </c>
      <c r="F6">
        <v>1.0291954345282492</v>
      </c>
      <c r="G6">
        <f>B6*$D$3</f>
        <v>1.3015172674492375E-2</v>
      </c>
      <c r="H6" t="s">
        <v>88</v>
      </c>
      <c r="I6">
        <v>0.2518631286323797</v>
      </c>
      <c r="J6">
        <v>3.1448129332116524E-3</v>
      </c>
      <c r="K6" s="12">
        <v>5.64016E-3</v>
      </c>
      <c r="L6">
        <v>6.7714063250042776E-3</v>
      </c>
      <c r="M6">
        <f>I6*$D$3</f>
        <v>2.4953440214504469E-3</v>
      </c>
      <c r="O6">
        <v>8.2695401421395767E-2</v>
      </c>
    </row>
    <row r="7" spans="1:15">
      <c r="A7" t="s">
        <v>12</v>
      </c>
      <c r="B7">
        <v>0.61535918487815644</v>
      </c>
      <c r="C7">
        <v>4.2451839288389585E-3</v>
      </c>
      <c r="D7" s="12">
        <v>1.0341879999999999E-2</v>
      </c>
      <c r="E7">
        <v>1.1473128128988723E-2</v>
      </c>
      <c r="F7">
        <v>7.4399384260556062E-2</v>
      </c>
      <c r="G7">
        <f t="shared" ref="G7:G20" si="0">B7*$D$3</f>
        <v>6.09669573854773E-3</v>
      </c>
      <c r="H7" t="s">
        <v>4</v>
      </c>
      <c r="I7">
        <v>0.5890139101912788</v>
      </c>
      <c r="J7">
        <v>1.026562805173181E-2</v>
      </c>
      <c r="K7" s="12">
        <v>1.6101310000000001E-2</v>
      </c>
      <c r="L7">
        <v>1.7232555454973538E-2</v>
      </c>
      <c r="M7">
        <f t="shared" ref="M7:M20" si="1">I7*$D$3</f>
        <v>5.8356788757765021E-3</v>
      </c>
      <c r="O7">
        <v>6.8629758808090038E-2</v>
      </c>
    </row>
    <row r="8" spans="1:15">
      <c r="A8" t="s">
        <v>3</v>
      </c>
      <c r="B8">
        <v>0.50621861426854342</v>
      </c>
      <c r="C8">
        <v>-1.3810716924640431E-2</v>
      </c>
      <c r="D8" s="12">
        <v>-8.7953000000000007E-3</v>
      </c>
      <c r="E8">
        <v>-7.6640870205767989E-3</v>
      </c>
      <c r="F8">
        <v>8.0678206003039127E-2</v>
      </c>
      <c r="G8">
        <f t="shared" si="0"/>
        <v>5.0153811696101646E-3</v>
      </c>
      <c r="H8" t="s">
        <v>18</v>
      </c>
      <c r="I8">
        <v>0.83396463206382554</v>
      </c>
      <c r="J8">
        <v>-4.01374130495808E-3</v>
      </c>
      <c r="K8" s="12">
        <v>4.2487899999999997E-3</v>
      </c>
      <c r="L8">
        <v>5.3800445608879737E-3</v>
      </c>
      <c r="M8">
        <f t="shared" si="1"/>
        <v>8.2625379507576344E-3</v>
      </c>
      <c r="O8">
        <v>7.083028781329008E-2</v>
      </c>
    </row>
    <row r="9" spans="1:15">
      <c r="A9" t="s">
        <v>10</v>
      </c>
      <c r="B9">
        <v>-3.7351720225375626E-2</v>
      </c>
      <c r="C9">
        <v>8.2188114002657905E-3</v>
      </c>
      <c r="D9" s="12">
        <v>7.8487499999999998E-3</v>
      </c>
      <c r="E9">
        <v>8.979997831443369E-3</v>
      </c>
      <c r="F9">
        <v>0.106289041005717</v>
      </c>
      <c r="G9">
        <f t="shared" si="0"/>
        <v>-3.70063662201718E-4</v>
      </c>
      <c r="H9" t="s">
        <v>19</v>
      </c>
      <c r="I9">
        <v>0.50864804291094134</v>
      </c>
      <c r="J9">
        <v>-8.8322969014752797E-3</v>
      </c>
      <c r="K9" s="12">
        <v>-3.7927999999999998E-3</v>
      </c>
      <c r="L9">
        <v>-2.661597342033523E-3</v>
      </c>
      <c r="M9">
        <f t="shared" si="1"/>
        <v>5.0394508310618678E-3</v>
      </c>
      <c r="O9">
        <v>6.7624442986092659E-2</v>
      </c>
    </row>
    <row r="10" spans="1:15">
      <c r="A10" t="s">
        <v>11</v>
      </c>
      <c r="B10">
        <v>0.28273421487837702</v>
      </c>
      <c r="C10">
        <v>1.1709411308455207E-2</v>
      </c>
      <c r="D10" s="12">
        <v>1.451061E-2</v>
      </c>
      <c r="E10">
        <v>1.5641861144895786E-2</v>
      </c>
      <c r="F10">
        <v>0.14882186078524171</v>
      </c>
      <c r="G10">
        <f t="shared" si="0"/>
        <v>2.8012005432761153E-3</v>
      </c>
      <c r="H10" t="s">
        <v>5</v>
      </c>
      <c r="I10">
        <v>1.7462177507348386</v>
      </c>
      <c r="J10">
        <v>1.7033155193894332E-2</v>
      </c>
      <c r="K10" s="12">
        <v>3.4333870000000002E-2</v>
      </c>
      <c r="L10">
        <v>3.5465123042465414E-2</v>
      </c>
      <c r="M10">
        <f t="shared" si="1"/>
        <v>1.7300722214115442E-2</v>
      </c>
      <c r="O10">
        <v>0.186942097582044</v>
      </c>
    </row>
    <row r="11" spans="1:15">
      <c r="A11" t="s">
        <v>7</v>
      </c>
      <c r="B11">
        <v>1.1042748288627431</v>
      </c>
      <c r="C11">
        <v>-1.0174221569471849E-2</v>
      </c>
      <c r="D11" s="12">
        <v>7.6641999999999997E-4</v>
      </c>
      <c r="E11">
        <v>1.8976727077918585E-3</v>
      </c>
      <c r="F11">
        <v>0.16045951831092131</v>
      </c>
      <c r="G11">
        <f t="shared" si="0"/>
        <v>1.0940647037950781E-2</v>
      </c>
      <c r="H11" t="s">
        <v>9</v>
      </c>
      <c r="I11">
        <v>0.26218283272326304</v>
      </c>
      <c r="J11">
        <v>2.1847565574310061E-2</v>
      </c>
      <c r="K11" s="12">
        <v>2.4445149999999999E-2</v>
      </c>
      <c r="L11">
        <v>2.5576401821372018E-2</v>
      </c>
      <c r="M11">
        <f t="shared" si="1"/>
        <v>2.5975869025190372E-3</v>
      </c>
      <c r="O11">
        <v>8.6401090334795469E-2</v>
      </c>
    </row>
    <row r="12" spans="1:15">
      <c r="A12" t="s">
        <v>20</v>
      </c>
      <c r="B12">
        <v>1.1438839510881724</v>
      </c>
      <c r="C12">
        <v>1.2529360410940686E-2</v>
      </c>
      <c r="D12" s="12">
        <v>2.386243E-2</v>
      </c>
      <c r="E12">
        <v>2.4993683551994914E-2</v>
      </c>
      <c r="F12">
        <v>0.18823147296328632</v>
      </c>
      <c r="G12">
        <f t="shared" si="0"/>
        <v>1.1333076000764112E-2</v>
      </c>
      <c r="H12" t="s">
        <v>15</v>
      </c>
      <c r="I12">
        <v>0.62443328973185075</v>
      </c>
      <c r="J12">
        <v>1.7949057963513551E-2</v>
      </c>
      <c r="K12" s="12">
        <v>2.4135650000000002E-2</v>
      </c>
      <c r="L12">
        <v>2.5266904197780229E-2</v>
      </c>
      <c r="M12">
        <f t="shared" si="1"/>
        <v>6.1865977953498999E-3</v>
      </c>
      <c r="O12">
        <v>0.10158275157049755</v>
      </c>
    </row>
    <row r="13" spans="1:15">
      <c r="A13" t="s">
        <v>2</v>
      </c>
      <c r="B13">
        <v>-5.0735170076814745E-2</v>
      </c>
      <c r="C13">
        <v>5.1477161958842681E-3</v>
      </c>
      <c r="D13" s="12">
        <v>4.6450600000000003E-3</v>
      </c>
      <c r="E13">
        <v>5.7763055957793484E-3</v>
      </c>
      <c r="F13">
        <v>8.6325660862833956E-2</v>
      </c>
      <c r="G13">
        <f t="shared" si="0"/>
        <v>-5.0266072694284515E-4</v>
      </c>
      <c r="H13" t="s">
        <v>21</v>
      </c>
      <c r="I13">
        <v>1.2957273530349804</v>
      </c>
      <c r="J13">
        <v>-1.6865269484553344E-2</v>
      </c>
      <c r="K13" s="12">
        <v>-4.0277999999999998E-3</v>
      </c>
      <c r="L13">
        <v>-2.8965521445835363E-3</v>
      </c>
      <c r="M13">
        <f t="shared" si="1"/>
        <v>1.2837470579288189E-2</v>
      </c>
      <c r="O13">
        <v>0.13280147951575788</v>
      </c>
    </row>
    <row r="14" spans="1:15">
      <c r="A14" t="s">
        <v>13</v>
      </c>
      <c r="B14">
        <v>0.18402719932312647</v>
      </c>
      <c r="C14">
        <v>6.0896244797187587E-3</v>
      </c>
      <c r="D14" s="12">
        <v>7.9128800000000006E-3</v>
      </c>
      <c r="E14">
        <v>9.0441308580326094E-3</v>
      </c>
      <c r="F14">
        <v>6.2555403372428334E-2</v>
      </c>
      <c r="G14">
        <f t="shared" si="0"/>
        <v>1.8232568383818484E-3</v>
      </c>
      <c r="H14" t="s">
        <v>8</v>
      </c>
      <c r="I14">
        <v>0.59449956637221224</v>
      </c>
      <c r="J14">
        <v>8.7347821529935674E-3</v>
      </c>
      <c r="K14" s="12">
        <v>1.462481E-2</v>
      </c>
      <c r="L14">
        <v>1.5756058900559998E-2</v>
      </c>
      <c r="M14">
        <f t="shared" si="1"/>
        <v>5.8900282338153476E-3</v>
      </c>
      <c r="O14">
        <v>0.14903597593108572</v>
      </c>
    </row>
    <row r="15" spans="1:15">
      <c r="A15" t="s">
        <v>23</v>
      </c>
      <c r="B15">
        <v>1.7325832951308227</v>
      </c>
      <c r="C15">
        <v>4.6912808003770901E-2</v>
      </c>
      <c r="D15" s="12">
        <v>6.407844E-2</v>
      </c>
      <c r="E15">
        <v>6.5209691972153067E-2</v>
      </c>
      <c r="F15">
        <v>0.21114839373990635</v>
      </c>
      <c r="G15">
        <f t="shared" si="0"/>
        <v>1.7165638299840431E-2</v>
      </c>
      <c r="H15" t="s">
        <v>22</v>
      </c>
      <c r="I15">
        <v>1.33135695854275</v>
      </c>
      <c r="J15">
        <v>-1.4409517843840926E-2</v>
      </c>
      <c r="K15" s="12">
        <v>-1.219E-3</v>
      </c>
      <c r="L15">
        <v>-8.7798851192685606E-5</v>
      </c>
      <c r="M15">
        <f t="shared" si="1"/>
        <v>1.3190472321040637E-2</v>
      </c>
      <c r="O15">
        <v>0.17773424221660919</v>
      </c>
    </row>
    <row r="16" spans="1:15">
      <c r="A16" t="s">
        <v>24</v>
      </c>
      <c r="B16">
        <v>0.70247701649143024</v>
      </c>
      <c r="C16">
        <v>-2.5117370167425396E-2</v>
      </c>
      <c r="D16" s="12">
        <v>-1.8157599999999999E-2</v>
      </c>
      <c r="E16">
        <v>-1.7026302783648428E-2</v>
      </c>
      <c r="F16">
        <v>0.11716227074150169</v>
      </c>
      <c r="G16">
        <f t="shared" si="0"/>
        <v>6.9598191399695046E-3</v>
      </c>
      <c r="H16" t="s">
        <v>6</v>
      </c>
      <c r="I16">
        <v>1.4454925630085809</v>
      </c>
      <c r="J16">
        <v>5.5297602166822103E-3</v>
      </c>
      <c r="K16" s="12">
        <v>1.9851029999999999E-2</v>
      </c>
      <c r="L16">
        <v>2.098228199066084E-2</v>
      </c>
      <c r="M16">
        <f t="shared" si="1"/>
        <v>1.4321275387710034E-2</v>
      </c>
      <c r="O16">
        <v>0.15846547158188681</v>
      </c>
    </row>
    <row r="17" spans="1:15">
      <c r="A17" t="s">
        <v>14</v>
      </c>
      <c r="B17">
        <v>0.39453394022189914</v>
      </c>
      <c r="C17">
        <v>9.5920186993760353E-4</v>
      </c>
      <c r="D17" s="12">
        <v>4.8680599999999996E-3</v>
      </c>
      <c r="E17">
        <v>5.9993116777088285E-3</v>
      </c>
      <c r="F17">
        <v>6.3236276001308239E-2</v>
      </c>
      <c r="G17">
        <f t="shared" si="0"/>
        <v>3.9088607941060744E-3</v>
      </c>
      <c r="H17" t="s">
        <v>25</v>
      </c>
      <c r="I17">
        <v>1.7610283275084417</v>
      </c>
      <c r="J17">
        <v>-3.7573504281185867E-2</v>
      </c>
      <c r="K17" s="12">
        <v>-2.0126100000000001E-2</v>
      </c>
      <c r="L17">
        <v>-1.8994800087833698E-2</v>
      </c>
      <c r="M17">
        <f t="shared" si="1"/>
        <v>1.7447458595922987E-2</v>
      </c>
      <c r="O17">
        <v>0.18682341116485326</v>
      </c>
    </row>
    <row r="18" spans="1:15">
      <c r="A18" t="s">
        <v>27</v>
      </c>
      <c r="B18">
        <v>1.1548584150900958</v>
      </c>
      <c r="C18">
        <v>8.7588105339090321E-3</v>
      </c>
      <c r="D18" s="12">
        <v>2.0200610000000001E-2</v>
      </c>
      <c r="E18">
        <v>2.133186358860472E-2</v>
      </c>
      <c r="F18">
        <v>9.9192705876273046E-2</v>
      </c>
      <c r="G18">
        <f t="shared" si="0"/>
        <v>1.1441805941841727E-2</v>
      </c>
      <c r="H18" t="s">
        <v>28</v>
      </c>
      <c r="I18">
        <v>1.0856948418348591</v>
      </c>
      <c r="J18">
        <v>-9.4799974810806237E-3</v>
      </c>
      <c r="K18" s="12">
        <v>1.2765599999999999E-3</v>
      </c>
      <c r="L18">
        <v>2.4078148779548129E-3</v>
      </c>
      <c r="M18">
        <f t="shared" si="1"/>
        <v>1.075656507327254E-2</v>
      </c>
      <c r="O18">
        <v>9.0669211757485962E-2</v>
      </c>
    </row>
    <row r="19" spans="1:15">
      <c r="A19" t="s">
        <v>17</v>
      </c>
      <c r="B19">
        <v>1.4778705572498942</v>
      </c>
      <c r="C19">
        <v>-1.9354159810575117E-2</v>
      </c>
      <c r="D19" s="12">
        <v>-4.7121000000000003E-3</v>
      </c>
      <c r="E19">
        <v>-3.5808518444758958E-3</v>
      </c>
      <c r="F19">
        <v>0.11220194942226754</v>
      </c>
      <c r="G19">
        <f t="shared" si="0"/>
        <v>1.4642061660775616E-2</v>
      </c>
      <c r="H19" t="s">
        <v>26</v>
      </c>
      <c r="I19">
        <v>1.749338831624166</v>
      </c>
      <c r="J19">
        <v>-1.7181030011878262E-2</v>
      </c>
      <c r="K19" s="12">
        <v>1.5061E-4</v>
      </c>
      <c r="L19">
        <v>1.2818600626443464E-3</v>
      </c>
      <c r="M19">
        <f t="shared" si="1"/>
        <v>1.7331644447869689E-2</v>
      </c>
      <c r="O19">
        <v>0.17412209458915739</v>
      </c>
    </row>
    <row r="20" spans="1:15">
      <c r="A20" t="s">
        <v>1</v>
      </c>
      <c r="B20">
        <v>0.57504815598758852</v>
      </c>
      <c r="C20">
        <v>2.7961049708598786E-2</v>
      </c>
      <c r="D20" s="12">
        <v>3.3658359999999998E-2</v>
      </c>
      <c r="E20">
        <v>3.4789610878351675E-2</v>
      </c>
      <c r="F20">
        <v>0.18291523255058079</v>
      </c>
      <c r="G20">
        <f t="shared" si="0"/>
        <v>5.6973126073732727E-3</v>
      </c>
      <c r="H20" t="s">
        <v>29</v>
      </c>
      <c r="I20">
        <v>2.4284342125332281</v>
      </c>
      <c r="J20">
        <v>-2.5514859885076246E-2</v>
      </c>
      <c r="K20" s="12">
        <v>-1.4551E-3</v>
      </c>
      <c r="L20">
        <v>-3.2380685812031899E-4</v>
      </c>
      <c r="M20">
        <f t="shared" si="1"/>
        <v>2.4059809098041458E-2</v>
      </c>
      <c r="O20">
        <v>0.22477911257240651</v>
      </c>
    </row>
    <row r="22" spans="1:15">
      <c r="A22" t="s">
        <v>135</v>
      </c>
      <c r="B22" s="11">
        <f>AVERAGE(B6:B20)</f>
        <v>0.73996305882715052</v>
      </c>
      <c r="C22" s="11">
        <f>AVERAGE(C6:C20)</f>
        <v>1.6886906779972663E-2</v>
      </c>
      <c r="D22" s="11"/>
      <c r="E22" s="11">
        <f t="shared" ref="E22" si="2">AVERAGE(E6:E20)</f>
        <v>2.5349368533917369E-2</v>
      </c>
      <c r="F22" s="11"/>
      <c r="G22" s="11"/>
      <c r="H22" s="11" t="s">
        <v>135</v>
      </c>
      <c r="I22" s="11">
        <f>AVERAGE(I6:I20)</f>
        <v>1.1005264160965065</v>
      </c>
      <c r="J22" s="11">
        <f t="shared" ref="J22:L22" si="3">AVERAGE(J6:J20)</f>
        <v>-3.2910303405140969E-3</v>
      </c>
      <c r="K22" s="11"/>
      <c r="L22" s="11">
        <f t="shared" si="3"/>
        <v>8.7437263967026484E-3</v>
      </c>
    </row>
    <row r="23" spans="1:15">
      <c r="D23" s="12"/>
    </row>
    <row r="24" spans="1:15">
      <c r="D24" s="12"/>
    </row>
    <row r="25" spans="1:15" ht="13" customHeight="1">
      <c r="D25" s="12"/>
    </row>
    <row r="26" spans="1:15">
      <c r="D26" s="12"/>
    </row>
    <row r="27" spans="1:15">
      <c r="D27" s="12"/>
    </row>
    <row r="28" spans="1:15">
      <c r="D28" s="12"/>
    </row>
    <row r="29" spans="1:15">
      <c r="D29" s="12"/>
    </row>
    <row r="30" spans="1:15">
      <c r="D30" s="12"/>
    </row>
    <row r="31" spans="1:15">
      <c r="D31" s="12"/>
    </row>
    <row r="32" spans="1:15">
      <c r="D32" s="12"/>
    </row>
    <row r="33" spans="4:4">
      <c r="D33" s="12"/>
    </row>
    <row r="34" spans="4:4">
      <c r="D34" s="12"/>
    </row>
    <row r="35" spans="4:4">
      <c r="D35" s="12"/>
    </row>
    <row r="36" spans="4:4">
      <c r="D36" s="12"/>
    </row>
    <row r="37" spans="4:4">
      <c r="D37" s="12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40EA-7A76-684F-9403-A46543A7BB20}">
  <dimension ref="A1:I39"/>
  <sheetViews>
    <sheetView workbookViewId="0">
      <selection activeCell="E31" sqref="E31"/>
    </sheetView>
  </sheetViews>
  <sheetFormatPr baseColWidth="10" defaultRowHeight="14"/>
  <sheetData>
    <row r="1" spans="1:9">
      <c r="A1" t="s">
        <v>100</v>
      </c>
    </row>
    <row r="2" spans="1:9" ht="15" thickBot="1"/>
    <row r="3" spans="1:9">
      <c r="A3" s="10" t="s">
        <v>101</v>
      </c>
      <c r="B3" s="10"/>
    </row>
    <row r="4" spans="1:9">
      <c r="A4" t="s">
        <v>102</v>
      </c>
      <c r="B4">
        <v>0.40901737061104043</v>
      </c>
    </row>
    <row r="5" spans="1:9">
      <c r="A5" t="s">
        <v>103</v>
      </c>
      <c r="B5" s="11">
        <v>0.1672952094615692</v>
      </c>
    </row>
    <row r="6" spans="1:9">
      <c r="A6" t="s">
        <v>104</v>
      </c>
      <c r="B6">
        <v>0.10324099480476684</v>
      </c>
    </row>
    <row r="7" spans="1:9">
      <c r="A7" t="s">
        <v>105</v>
      </c>
      <c r="B7">
        <v>5.0133312816414477E-2</v>
      </c>
    </row>
    <row r="8" spans="1:9" ht="15" thickBot="1">
      <c r="A8" s="8" t="s">
        <v>106</v>
      </c>
      <c r="B8" s="8">
        <v>15</v>
      </c>
    </row>
    <row r="10" spans="1:9" ht="15" thickBot="1">
      <c r="A10" t="s">
        <v>107</v>
      </c>
    </row>
    <row r="11" spans="1:9">
      <c r="A11" s="9"/>
      <c r="B11" s="9" t="s">
        <v>112</v>
      </c>
      <c r="C11" s="9" t="s">
        <v>113</v>
      </c>
      <c r="D11" s="9" t="s">
        <v>114</v>
      </c>
      <c r="E11" s="9" t="s">
        <v>115</v>
      </c>
      <c r="F11" s="9" t="s">
        <v>116</v>
      </c>
    </row>
    <row r="12" spans="1:9">
      <c r="A12" t="s">
        <v>108</v>
      </c>
      <c r="B12">
        <v>1</v>
      </c>
      <c r="C12">
        <v>6.564302734538216E-3</v>
      </c>
      <c r="D12">
        <v>6.564302734538216E-3</v>
      </c>
      <c r="E12">
        <v>2.6117752025830656</v>
      </c>
      <c r="F12">
        <v>0.13007019538335859</v>
      </c>
    </row>
    <row r="13" spans="1:9">
      <c r="A13" t="s">
        <v>109</v>
      </c>
      <c r="B13">
        <v>13</v>
      </c>
      <c r="C13">
        <v>3.267353770133008E-2</v>
      </c>
      <c r="D13">
        <v>2.5133490539484679E-3</v>
      </c>
    </row>
    <row r="14" spans="1:9" ht="15" thickBot="1">
      <c r="A14" s="8" t="s">
        <v>110</v>
      </c>
      <c r="B14" s="8">
        <v>14</v>
      </c>
      <c r="C14" s="8">
        <v>3.9237840435868296E-2</v>
      </c>
      <c r="D14" s="8"/>
      <c r="E14" s="8"/>
      <c r="F14" s="8"/>
    </row>
    <row r="15" spans="1:9" ht="15" thickBot="1"/>
    <row r="16" spans="1:9">
      <c r="A16" s="9"/>
      <c r="B16" s="9" t="s">
        <v>117</v>
      </c>
      <c r="C16" s="9" t="s">
        <v>105</v>
      </c>
      <c r="D16" s="9" t="s">
        <v>118</v>
      </c>
      <c r="E16" s="9" t="s">
        <v>119</v>
      </c>
      <c r="F16" s="9" t="s">
        <v>120</v>
      </c>
      <c r="G16" s="9" t="s">
        <v>121</v>
      </c>
      <c r="H16" s="9" t="s">
        <v>122</v>
      </c>
      <c r="I16" s="9" t="s">
        <v>123</v>
      </c>
    </row>
    <row r="17" spans="1:9">
      <c r="A17" t="s">
        <v>111</v>
      </c>
      <c r="B17">
        <v>-4.7183299904706502E-3</v>
      </c>
      <c r="C17">
        <v>2.2094117738143536E-2</v>
      </c>
      <c r="D17">
        <v>-0.21355593585549115</v>
      </c>
      <c r="E17">
        <v>0.83420616343515919</v>
      </c>
      <c r="F17">
        <v>-5.2449769444154554E-2</v>
      </c>
      <c r="G17">
        <v>4.3013109463213253E-2</v>
      </c>
      <c r="H17">
        <v>-5.2449769444154554E-2</v>
      </c>
      <c r="I17">
        <v>4.3013109463213253E-2</v>
      </c>
    </row>
    <row r="18" spans="1:9" ht="15" thickBot="1">
      <c r="A18" s="8" t="s">
        <v>124</v>
      </c>
      <c r="B18" s="13">
        <v>3.9105259348579599E-2</v>
      </c>
      <c r="C18" s="8">
        <v>2.4197320307804152E-2</v>
      </c>
      <c r="D18" s="8">
        <v>1.6160987601576411</v>
      </c>
      <c r="E18" s="13">
        <v>0.13007019538335857</v>
      </c>
      <c r="F18" s="8">
        <v>-1.3169873014791104E-2</v>
      </c>
      <c r="G18" s="8">
        <v>9.1380391711950296E-2</v>
      </c>
      <c r="H18" s="8">
        <v>-1.3169873014791104E-2</v>
      </c>
      <c r="I18" s="8">
        <v>9.1380391711950296E-2</v>
      </c>
    </row>
    <row r="22" spans="1:9">
      <c r="A22" t="s">
        <v>125</v>
      </c>
    </row>
    <row r="23" spans="1:9" ht="15" thickBot="1"/>
    <row r="24" spans="1:9">
      <c r="A24" s="9" t="s">
        <v>106</v>
      </c>
      <c r="B24" s="9" t="s">
        <v>126</v>
      </c>
      <c r="C24" s="9" t="s">
        <v>109</v>
      </c>
    </row>
    <row r="25" spans="1:9">
      <c r="A25">
        <v>1</v>
      </c>
      <c r="B25">
        <v>4.6652817933491381E-2</v>
      </c>
      <c r="C25">
        <v>0.15559044206650863</v>
      </c>
    </row>
    <row r="26" spans="1:9">
      <c r="A26">
        <v>2</v>
      </c>
      <c r="B26">
        <v>1.9345450526720199E-2</v>
      </c>
      <c r="C26">
        <v>-9.0035705267201994E-3</v>
      </c>
    </row>
    <row r="27" spans="1:9">
      <c r="A27">
        <v>3</v>
      </c>
      <c r="B27">
        <v>1.5077480207579317E-2</v>
      </c>
      <c r="C27">
        <v>-2.3872780207579318E-2</v>
      </c>
    </row>
    <row r="28" spans="1:9">
      <c r="A28">
        <v>4</v>
      </c>
      <c r="B28">
        <v>-6.17897869699955E-3</v>
      </c>
      <c r="C28">
        <v>1.402772869699955E-2</v>
      </c>
    </row>
    <row r="29" spans="1:9">
      <c r="A29">
        <v>5</v>
      </c>
      <c r="B29">
        <v>6.3380648090653156E-3</v>
      </c>
      <c r="C29">
        <v>8.1725451909346845E-3</v>
      </c>
    </row>
    <row r="30" spans="1:9">
      <c r="A30">
        <v>6</v>
      </c>
      <c r="B30">
        <v>3.8464623584315273E-2</v>
      </c>
      <c r="C30">
        <v>-3.7698203584315276E-2</v>
      </c>
    </row>
    <row r="31" spans="1:9">
      <c r="A31">
        <v>7</v>
      </c>
      <c r="B31">
        <v>4.0013548581510273E-2</v>
      </c>
      <c r="C31">
        <v>-1.6151118581510273E-2</v>
      </c>
    </row>
    <row r="32" spans="1:9">
      <c r="A32">
        <v>8</v>
      </c>
      <c r="B32">
        <v>-6.7023419744187858E-3</v>
      </c>
      <c r="C32">
        <v>1.1347401974418785E-2</v>
      </c>
    </row>
    <row r="33" spans="1:3">
      <c r="A33">
        <v>9</v>
      </c>
      <c r="B33">
        <v>2.4781013662529623E-3</v>
      </c>
      <c r="C33">
        <v>5.4347786337470387E-3</v>
      </c>
    </row>
    <row r="34" spans="1:3">
      <c r="A34">
        <v>10</v>
      </c>
      <c r="B34">
        <v>6.3034789108636802E-2</v>
      </c>
      <c r="C34">
        <v>1.0436508913631987E-3</v>
      </c>
    </row>
    <row r="35" spans="1:3">
      <c r="A35">
        <v>11</v>
      </c>
      <c r="B35">
        <v>2.2752215925843158E-2</v>
      </c>
      <c r="C35">
        <v>-4.0909815925843154E-2</v>
      </c>
    </row>
    <row r="36" spans="1:3">
      <c r="A36">
        <v>12</v>
      </c>
      <c r="B36">
        <v>1.0710022063723715E-2</v>
      </c>
      <c r="C36">
        <v>-5.8419620637237156E-3</v>
      </c>
    </row>
    <row r="37" spans="1:3">
      <c r="A37">
        <v>13</v>
      </c>
      <c r="B37">
        <v>4.0442707842517141E-2</v>
      </c>
      <c r="C37">
        <v>-2.024209784251714E-2</v>
      </c>
    </row>
    <row r="38" spans="1:3">
      <c r="A38">
        <v>14</v>
      </c>
      <c r="B38">
        <v>5.307418143441632E-2</v>
      </c>
      <c r="C38">
        <v>-5.7786281434416317E-2</v>
      </c>
    </row>
    <row r="39" spans="1:3" ht="15" thickBot="1">
      <c r="A39" s="8">
        <v>15</v>
      </c>
      <c r="B39" s="8">
        <v>1.7769077287346457E-2</v>
      </c>
      <c r="C39" s="8">
        <v>1.5889282712653541E-2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C06B-AD27-BF4A-9554-30BAB945AA94}">
  <dimension ref="A1:I39"/>
  <sheetViews>
    <sheetView zoomScale="118" workbookViewId="0">
      <selection activeCell="I36" sqref="I36"/>
    </sheetView>
  </sheetViews>
  <sheetFormatPr baseColWidth="10" defaultRowHeight="14"/>
  <sheetData>
    <row r="1" spans="1:9">
      <c r="A1" t="s">
        <v>100</v>
      </c>
    </row>
    <row r="2" spans="1:9" ht="15" thickBot="1"/>
    <row r="3" spans="1:9">
      <c r="A3" s="10" t="s">
        <v>101</v>
      </c>
      <c r="B3" s="10"/>
    </row>
    <row r="4" spans="1:9">
      <c r="A4" t="s">
        <v>102</v>
      </c>
      <c r="B4">
        <v>0.29856720844367607</v>
      </c>
    </row>
    <row r="5" spans="1:9">
      <c r="A5" t="s">
        <v>103</v>
      </c>
      <c r="B5" s="11">
        <v>8.9142377957849503E-2</v>
      </c>
    </row>
    <row r="6" spans="1:9">
      <c r="A6" t="s">
        <v>104</v>
      </c>
      <c r="B6">
        <v>1.9076407031530233E-2</v>
      </c>
    </row>
    <row r="7" spans="1:9">
      <c r="A7" t="s">
        <v>105</v>
      </c>
      <c r="B7">
        <v>1.4125276263628674E-2</v>
      </c>
    </row>
    <row r="8" spans="1:9" ht="15" thickBot="1">
      <c r="A8" s="8" t="s">
        <v>106</v>
      </c>
      <c r="B8" s="8">
        <v>15</v>
      </c>
    </row>
    <row r="10" spans="1:9" ht="15" thickBot="1">
      <c r="A10" t="s">
        <v>107</v>
      </c>
    </row>
    <row r="11" spans="1:9">
      <c r="A11" s="9"/>
      <c r="B11" s="9" t="s">
        <v>112</v>
      </c>
      <c r="C11" s="9" t="s">
        <v>113</v>
      </c>
      <c r="D11" s="9" t="s">
        <v>114</v>
      </c>
      <c r="E11" s="9" t="s">
        <v>115</v>
      </c>
      <c r="F11" s="9" t="s">
        <v>116</v>
      </c>
    </row>
    <row r="12" spans="1:9">
      <c r="A12" t="s">
        <v>108</v>
      </c>
      <c r="B12">
        <v>1</v>
      </c>
      <c r="C12">
        <v>2.5384637836194882E-4</v>
      </c>
      <c r="D12">
        <v>2.5384637836194882E-4</v>
      </c>
      <c r="E12">
        <v>1.2722635079386941</v>
      </c>
      <c r="F12">
        <v>0.27973004733632345</v>
      </c>
    </row>
    <row r="13" spans="1:9">
      <c r="A13" t="s">
        <v>109</v>
      </c>
      <c r="B13">
        <v>13</v>
      </c>
      <c r="C13">
        <v>2.5938045838098112E-3</v>
      </c>
      <c r="D13">
        <v>1.9952342952383163E-4</v>
      </c>
    </row>
    <row r="14" spans="1:9" ht="15" thickBot="1">
      <c r="A14" s="8" t="s">
        <v>110</v>
      </c>
      <c r="B14" s="8">
        <v>14</v>
      </c>
      <c r="C14" s="8">
        <v>2.84765096217176E-3</v>
      </c>
      <c r="D14" s="8"/>
      <c r="E14" s="8"/>
      <c r="F14" s="8"/>
    </row>
    <row r="15" spans="1:9" ht="15" thickBot="1"/>
    <row r="16" spans="1:9">
      <c r="A16" s="9"/>
      <c r="B16" s="9" t="s">
        <v>117</v>
      </c>
      <c r="C16" s="9" t="s">
        <v>105</v>
      </c>
      <c r="D16" s="9" t="s">
        <v>118</v>
      </c>
      <c r="E16" s="9" t="s">
        <v>119</v>
      </c>
      <c r="F16" s="9" t="s">
        <v>120</v>
      </c>
      <c r="G16" s="9" t="s">
        <v>121</v>
      </c>
      <c r="H16" s="9" t="s">
        <v>122</v>
      </c>
      <c r="I16" s="9" t="s">
        <v>123</v>
      </c>
    </row>
    <row r="17" spans="1:9">
      <c r="A17" t="s">
        <v>111</v>
      </c>
      <c r="B17">
        <v>1.4870117360511016E-2</v>
      </c>
      <c r="C17">
        <v>7.3961380460522905E-3</v>
      </c>
      <c r="D17">
        <v>2.0105245829542056</v>
      </c>
      <c r="E17">
        <v>6.559153680408232E-2</v>
      </c>
      <c r="F17">
        <v>-1.1082674530523155E-3</v>
      </c>
      <c r="G17">
        <v>3.0848502174074345E-2</v>
      </c>
      <c r="H17">
        <v>-1.1082674530523155E-3</v>
      </c>
      <c r="I17">
        <v>3.0848502174074345E-2</v>
      </c>
    </row>
    <row r="18" spans="1:9" ht="15" thickBot="1">
      <c r="A18" s="8" t="s">
        <v>124</v>
      </c>
      <c r="B18" s="13">
        <v>-6.5946998221572779E-3</v>
      </c>
      <c r="C18" s="8">
        <v>5.8466419294031695E-3</v>
      </c>
      <c r="D18" s="8">
        <v>-1.1279465891338536</v>
      </c>
      <c r="E18" s="13">
        <v>0.27973004733632345</v>
      </c>
      <c r="F18" s="8">
        <v>-1.9225601792001033E-2</v>
      </c>
      <c r="G18" s="8">
        <v>6.0362021476864768E-3</v>
      </c>
      <c r="H18" s="8">
        <v>-1.9225601792001033E-2</v>
      </c>
      <c r="I18" s="8">
        <v>6.0362021476864768E-3</v>
      </c>
    </row>
    <row r="22" spans="1:9">
      <c r="A22" t="s">
        <v>125</v>
      </c>
    </row>
    <row r="23" spans="1:9" ht="15" thickBot="1"/>
    <row r="24" spans="1:9">
      <c r="A24" s="9" t="s">
        <v>106</v>
      </c>
      <c r="B24" s="9" t="s">
        <v>126</v>
      </c>
      <c r="C24" s="9" t="s">
        <v>109</v>
      </c>
    </row>
    <row r="25" spans="1:9">
      <c r="A25">
        <v>1</v>
      </c>
      <c r="B25">
        <v>1.3209155630911086E-2</v>
      </c>
      <c r="C25">
        <v>-7.5689956309110858E-3</v>
      </c>
    </row>
    <row r="26" spans="1:9">
      <c r="A26">
        <v>2</v>
      </c>
      <c r="B26">
        <v>1.0985747431724426E-2</v>
      </c>
      <c r="C26">
        <v>5.1155625682755747E-3</v>
      </c>
    </row>
    <row r="27" spans="1:9">
      <c r="A27">
        <v>3</v>
      </c>
      <c r="B27">
        <v>9.3703709497542451E-3</v>
      </c>
      <c r="C27">
        <v>-5.1215809497542454E-3</v>
      </c>
    </row>
    <row r="28" spans="1:9">
      <c r="A28">
        <v>4</v>
      </c>
      <c r="B28">
        <v>1.1515736202385583E-2</v>
      </c>
      <c r="C28">
        <v>-1.5308536202385582E-2</v>
      </c>
    </row>
    <row r="29" spans="1:9">
      <c r="A29">
        <v>5</v>
      </c>
      <c r="B29">
        <v>3.3543354702920934E-3</v>
      </c>
      <c r="C29">
        <v>3.0979534529707909E-2</v>
      </c>
    </row>
    <row r="30" spans="1:9">
      <c r="A30">
        <v>6</v>
      </c>
      <c r="B30">
        <v>1.3141100280178222E-2</v>
      </c>
      <c r="C30">
        <v>1.1304049719821777E-2</v>
      </c>
    </row>
    <row r="31" spans="1:9">
      <c r="A31">
        <v>7</v>
      </c>
      <c r="B31">
        <v>1.0752167255767296E-2</v>
      </c>
      <c r="C31">
        <v>1.3383482744232705E-2</v>
      </c>
    </row>
    <row r="32" spans="1:9">
      <c r="A32">
        <v>8</v>
      </c>
      <c r="B32">
        <v>6.3251844158869093E-3</v>
      </c>
      <c r="C32">
        <v>-1.0352984415886909E-2</v>
      </c>
    </row>
    <row r="33" spans="1:3">
      <c r="A33">
        <v>9</v>
      </c>
      <c r="B33">
        <v>1.0949571175883608E-2</v>
      </c>
      <c r="C33">
        <v>3.6752388241163923E-3</v>
      </c>
    </row>
    <row r="34" spans="1:3">
      <c r="A34">
        <v>10</v>
      </c>
      <c r="B34">
        <v>6.0902178627812876E-3</v>
      </c>
      <c r="C34">
        <v>-7.3092178627812872E-3</v>
      </c>
    </row>
    <row r="35" spans="1:3">
      <c r="A35">
        <v>11</v>
      </c>
      <c r="B35">
        <v>5.3375278123086595E-3</v>
      </c>
      <c r="C35">
        <v>1.4513502187691339E-2</v>
      </c>
    </row>
    <row r="36" spans="1:3">
      <c r="A36">
        <v>12</v>
      </c>
      <c r="B36">
        <v>3.2566641622771664E-3</v>
      </c>
      <c r="C36">
        <v>-2.3382764162277168E-2</v>
      </c>
    </row>
    <row r="37" spans="1:3">
      <c r="A37">
        <v>13</v>
      </c>
      <c r="B37">
        <v>7.7102857801455964E-3</v>
      </c>
      <c r="C37">
        <v>-6.4337257801455969E-3</v>
      </c>
    </row>
    <row r="38" spans="1:3">
      <c r="A38">
        <v>14</v>
      </c>
      <c r="B38">
        <v>3.3337528787063075E-3</v>
      </c>
      <c r="C38">
        <v>-3.1831428787063077E-3</v>
      </c>
    </row>
    <row r="39" spans="1:3" ht="15" thickBot="1">
      <c r="A39" s="8">
        <v>15</v>
      </c>
      <c r="B39" s="8">
        <v>-1.144677309002513E-3</v>
      </c>
      <c r="C39" s="8">
        <v>-3.1042269099748696E-4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C94-4410-C248-A29C-B77C080268EB}">
  <dimension ref="A1:R23"/>
  <sheetViews>
    <sheetView tabSelected="1" zoomScale="75" workbookViewId="0">
      <selection activeCell="D7" sqref="D7:D21"/>
    </sheetView>
  </sheetViews>
  <sheetFormatPr baseColWidth="10" defaultRowHeight="14"/>
  <sheetData>
    <row r="1" spans="1:18">
      <c r="B1" t="s">
        <v>97</v>
      </c>
      <c r="C1" t="s">
        <v>94</v>
      </c>
      <c r="D1" t="s">
        <v>98</v>
      </c>
      <c r="E1" t="s">
        <v>99</v>
      </c>
      <c r="F1" t="s">
        <v>138</v>
      </c>
    </row>
    <row r="2" spans="1:18">
      <c r="A2" t="s">
        <v>79</v>
      </c>
      <c r="B2">
        <v>0</v>
      </c>
      <c r="C2">
        <v>0</v>
      </c>
      <c r="D2">
        <v>0</v>
      </c>
      <c r="E2">
        <v>0</v>
      </c>
      <c r="F2">
        <v>4.3235294117647052E-3</v>
      </c>
    </row>
    <row r="3" spans="1:18">
      <c r="A3" t="s">
        <v>93</v>
      </c>
      <c r="B3">
        <v>1</v>
      </c>
      <c r="C3">
        <v>1.1056411764705879E-2</v>
      </c>
      <c r="D3">
        <v>0</v>
      </c>
      <c r="E3">
        <v>1.1056411764705879E-2</v>
      </c>
    </row>
    <row r="6" spans="1:18">
      <c r="A6" t="s">
        <v>132</v>
      </c>
      <c r="B6" t="s">
        <v>97</v>
      </c>
      <c r="C6" t="s">
        <v>94</v>
      </c>
      <c r="D6" t="s">
        <v>98</v>
      </c>
      <c r="E6" t="s">
        <v>99</v>
      </c>
      <c r="F6" t="s">
        <v>129</v>
      </c>
      <c r="G6" t="s">
        <v>130</v>
      </c>
      <c r="H6" t="s">
        <v>97</v>
      </c>
      <c r="I6" t="s">
        <v>94</v>
      </c>
      <c r="J6" t="s">
        <v>98</v>
      </c>
      <c r="K6" t="s">
        <v>99</v>
      </c>
      <c r="L6" t="s">
        <v>129</v>
      </c>
      <c r="O6" t="s">
        <v>16</v>
      </c>
      <c r="P6" s="11">
        <v>-8.3159114952344793E-2</v>
      </c>
      <c r="Q6" t="s">
        <v>88</v>
      </c>
      <c r="R6" s="11">
        <v>1.2236107320422596E-2</v>
      </c>
    </row>
    <row r="7" spans="1:18">
      <c r="A7" t="s">
        <v>16</v>
      </c>
      <c r="B7" s="11">
        <v>2.1104965149916461</v>
      </c>
      <c r="C7">
        <v>-8.7482644364109491E-2</v>
      </c>
      <c r="D7" s="11">
        <v>-0.11081716286183388</v>
      </c>
      <c r="E7">
        <v>2.3334518497724395E-2</v>
      </c>
      <c r="F7" s="11">
        <v>0.28962321439651828</v>
      </c>
      <c r="G7" t="s">
        <v>88</v>
      </c>
      <c r="H7" s="11">
        <v>0.67763565463631315</v>
      </c>
      <c r="I7">
        <v>7.912577908657889E-3</v>
      </c>
      <c r="J7" s="11">
        <v>4.2035908455278614E-4</v>
      </c>
      <c r="K7">
        <v>7.4922188241051029E-3</v>
      </c>
      <c r="L7" s="11">
        <v>3.7652207343522523E-2</v>
      </c>
      <c r="O7" t="s">
        <v>12</v>
      </c>
      <c r="P7" s="11">
        <v>1.3569154477309709E-2</v>
      </c>
      <c r="Q7" t="s">
        <v>4</v>
      </c>
      <c r="R7" s="11">
        <v>3.8552252038699254E-2</v>
      </c>
    </row>
    <row r="8" spans="1:18">
      <c r="A8" t="s">
        <v>12</v>
      </c>
      <c r="B8" s="11">
        <v>-0.66156140894070825</v>
      </c>
      <c r="C8">
        <v>9.2456250655450038E-3</v>
      </c>
      <c r="D8" s="11">
        <v>1.656012041043245E-2</v>
      </c>
      <c r="E8">
        <v>-7.314495344887444E-3</v>
      </c>
      <c r="F8" s="11">
        <v>7.8607099761566684E-2</v>
      </c>
      <c r="G8" t="s">
        <v>4</v>
      </c>
      <c r="H8" s="11">
        <v>1.234758801273443</v>
      </c>
      <c r="I8">
        <v>3.4228722626934549E-2</v>
      </c>
      <c r="J8" s="11">
        <v>2.0576720889960726E-2</v>
      </c>
      <c r="K8">
        <v>1.3652001736973823E-2</v>
      </c>
      <c r="L8" s="11">
        <v>0.10517806913437465</v>
      </c>
      <c r="O8" t="s">
        <v>3</v>
      </c>
      <c r="P8" s="11">
        <v>3.1235386778801406E-2</v>
      </c>
      <c r="Q8" t="s">
        <v>18</v>
      </c>
      <c r="R8" s="11">
        <v>6.7584782122250284E-3</v>
      </c>
    </row>
    <row r="9" spans="1:18">
      <c r="A9" t="s">
        <v>3</v>
      </c>
      <c r="B9" s="11">
        <v>0.19359300012667541</v>
      </c>
      <c r="C9">
        <v>2.6911857367036704E-2</v>
      </c>
      <c r="D9" s="11">
        <v>2.4771413442871423E-2</v>
      </c>
      <c r="E9">
        <v>2.1404439241652809E-3</v>
      </c>
      <c r="F9" s="11">
        <v>5.5571900519485101E-2</v>
      </c>
      <c r="G9" t="s">
        <v>18</v>
      </c>
      <c r="H9" s="11">
        <v>0.9367484416728189</v>
      </c>
      <c r="I9">
        <v>2.4349488004603227E-3</v>
      </c>
      <c r="J9" s="11">
        <v>-7.9221276906209313E-3</v>
      </c>
      <c r="K9">
        <v>1.0357076491081254E-2</v>
      </c>
      <c r="L9" s="11">
        <v>6.5295335871697099E-2</v>
      </c>
      <c r="O9" t="s">
        <v>10</v>
      </c>
      <c r="P9" s="11">
        <v>1.6158739194654097E-2</v>
      </c>
      <c r="Q9" t="s">
        <v>19</v>
      </c>
      <c r="R9" s="11">
        <v>1.6100761312209161E-3</v>
      </c>
    </row>
    <row r="10" spans="1:18">
      <c r="A10" t="s">
        <v>10</v>
      </c>
      <c r="B10" s="11">
        <v>5.9437960663806411E-2</v>
      </c>
      <c r="C10">
        <v>1.1835209782889392E-2</v>
      </c>
      <c r="D10" s="11">
        <v>1.1178039215335956E-2</v>
      </c>
      <c r="E10">
        <v>6.5717056755343448E-4</v>
      </c>
      <c r="F10" s="11">
        <v>8.8924979924465117E-2</v>
      </c>
      <c r="G10" t="s">
        <v>19</v>
      </c>
      <c r="H10" s="11">
        <v>0.9739724517045617</v>
      </c>
      <c r="I10">
        <v>-2.7134532805437946E-3</v>
      </c>
      <c r="J10" s="11">
        <v>-1.3482093754069538E-2</v>
      </c>
      <c r="K10">
        <v>1.0768640473525744E-2</v>
      </c>
      <c r="L10" s="11">
        <v>0.11189638198397324</v>
      </c>
      <c r="O10" t="s">
        <v>11</v>
      </c>
      <c r="P10" s="11">
        <v>-2.3286258791304779E-2</v>
      </c>
      <c r="Q10" t="s">
        <v>5</v>
      </c>
      <c r="R10" s="11">
        <v>-2.6234254196156916E-3</v>
      </c>
    </row>
    <row r="11" spans="1:18">
      <c r="A11" t="s">
        <v>11</v>
      </c>
      <c r="B11" s="11">
        <v>0.85559478623207585</v>
      </c>
      <c r="C11">
        <v>-2.7609788203069485E-2</v>
      </c>
      <c r="D11" s="11">
        <v>-3.7069596463386818E-2</v>
      </c>
      <c r="E11">
        <v>9.4598082603173355E-3</v>
      </c>
      <c r="F11" s="11">
        <v>0.15006727008884041</v>
      </c>
      <c r="G11" t="s">
        <v>5</v>
      </c>
      <c r="H11" s="11">
        <v>1.1348197232094737</v>
      </c>
      <c r="I11">
        <v>-6.9469548313804011E-3</v>
      </c>
      <c r="J11" s="11">
        <v>-1.9493988969893895E-2</v>
      </c>
      <c r="K11">
        <v>1.2547034138513494E-2</v>
      </c>
      <c r="L11" s="11">
        <v>7.2475396934570835E-2</v>
      </c>
      <c r="O11" t="s">
        <v>7</v>
      </c>
      <c r="P11" s="11">
        <v>-3.6191071679006578E-2</v>
      </c>
      <c r="Q11" t="s">
        <v>9</v>
      </c>
      <c r="R11" s="11">
        <v>7.9992835256729539E-2</v>
      </c>
    </row>
    <row r="12" spans="1:18">
      <c r="A12" t="s">
        <v>7</v>
      </c>
      <c r="B12" s="11">
        <v>1.1311469517215853</v>
      </c>
      <c r="C12">
        <v>-4.0514601090771277E-2</v>
      </c>
      <c r="D12" s="11">
        <v>-5.3021027555397005E-2</v>
      </c>
      <c r="E12">
        <v>1.2506426464625728E-2</v>
      </c>
      <c r="F12" s="11">
        <v>5.7543814665652976E-2</v>
      </c>
      <c r="G12" t="s">
        <v>9</v>
      </c>
      <c r="H12" s="11">
        <v>0.82854080798281016</v>
      </c>
      <c r="I12">
        <v>7.566930584496484E-2</v>
      </c>
      <c r="J12" s="11">
        <v>6.6508617508044779E-2</v>
      </c>
      <c r="K12">
        <v>9.1606883369200563E-3</v>
      </c>
      <c r="L12" s="11">
        <v>0.13487292578046572</v>
      </c>
      <c r="O12" t="s">
        <v>20</v>
      </c>
      <c r="P12" s="11">
        <v>7.1671923095952958E-3</v>
      </c>
      <c r="Q12" t="s">
        <v>15</v>
      </c>
      <c r="R12" s="11">
        <v>4.1461816259884876E-2</v>
      </c>
    </row>
    <row r="13" spans="1:18">
      <c r="A13" t="s">
        <v>20</v>
      </c>
      <c r="B13" s="11">
        <v>0.37927160484509259</v>
      </c>
      <c r="C13">
        <v>2.8436628978305888E-3</v>
      </c>
      <c r="D13" s="11">
        <v>-1.3497201359975721E-3</v>
      </c>
      <c r="E13">
        <v>4.1933830338281609E-3</v>
      </c>
      <c r="F13" s="11">
        <v>0.10120669810381655</v>
      </c>
      <c r="G13" t="s">
        <v>15</v>
      </c>
      <c r="H13" s="11">
        <v>0.73424087341574262</v>
      </c>
      <c r="I13">
        <v>3.7138286848120171E-2</v>
      </c>
      <c r="J13" s="11">
        <v>2.9020217417158434E-2</v>
      </c>
      <c r="K13">
        <v>8.1180694309617371E-3</v>
      </c>
      <c r="L13" s="11">
        <v>8.5777881652225788E-2</v>
      </c>
      <c r="O13" t="s">
        <v>2</v>
      </c>
      <c r="P13" s="11">
        <v>-1.3172772480452333E-2</v>
      </c>
      <c r="Q13" t="s">
        <v>21</v>
      </c>
      <c r="R13" s="11">
        <v>2.1068013513291756E-2</v>
      </c>
    </row>
    <row r="14" spans="1:18">
      <c r="A14" t="s">
        <v>2</v>
      </c>
      <c r="B14" s="11">
        <v>0.14583982104676513</v>
      </c>
      <c r="C14">
        <v>-1.7496301892217042E-2</v>
      </c>
      <c r="D14" s="11">
        <v>-1.9108767005401095E-2</v>
      </c>
      <c r="E14">
        <v>1.6124651131840539E-3</v>
      </c>
      <c r="F14" s="11">
        <v>7.0975177498729974E-2</v>
      </c>
      <c r="G14" t="s">
        <v>21</v>
      </c>
      <c r="H14" s="11">
        <v>-0.69223956006531162</v>
      </c>
      <c r="I14">
        <v>1.6744484101527041E-2</v>
      </c>
      <c r="J14" s="11">
        <v>2.4398169717427975E-2</v>
      </c>
      <c r="K14">
        <v>-7.653685615900933E-3</v>
      </c>
      <c r="L14" s="11">
        <v>9.6813829631613987E-2</v>
      </c>
      <c r="O14" t="s">
        <v>13</v>
      </c>
      <c r="P14" s="11">
        <v>2.5134576035961299E-2</v>
      </c>
      <c r="Q14" t="s">
        <v>8</v>
      </c>
      <c r="R14" s="11">
        <v>9.1577046536524039E-3</v>
      </c>
    </row>
    <row r="15" spans="1:18">
      <c r="A15" t="s">
        <v>13</v>
      </c>
      <c r="B15" s="11">
        <v>0.73469181853782084</v>
      </c>
      <c r="C15">
        <v>2.0811046624196597E-2</v>
      </c>
      <c r="D15" s="11">
        <v>1.2687991358281877E-2</v>
      </c>
      <c r="E15">
        <v>8.1230552659147196E-3</v>
      </c>
      <c r="F15" s="11">
        <v>5.9734644929021898E-2</v>
      </c>
      <c r="G15" t="s">
        <v>8</v>
      </c>
      <c r="H15" s="11">
        <v>1.6929126556447276</v>
      </c>
      <c r="I15">
        <v>4.8341752418876961E-3</v>
      </c>
      <c r="J15" s="11">
        <v>-1.3883364160602141E-2</v>
      </c>
      <c r="K15">
        <v>1.8717539402489838E-2</v>
      </c>
      <c r="L15" s="11">
        <v>0.12343315756467495</v>
      </c>
      <c r="O15" t="s">
        <v>23</v>
      </c>
      <c r="P15" s="11">
        <v>-6.938845909823213E-2</v>
      </c>
      <c r="Q15" t="s">
        <v>22</v>
      </c>
      <c r="R15" s="11">
        <v>-1.680505011501986E-2</v>
      </c>
    </row>
    <row r="16" spans="1:18">
      <c r="A16" t="s">
        <v>23</v>
      </c>
      <c r="B16" s="11">
        <v>1.5897412840394083</v>
      </c>
      <c r="C16">
        <v>-7.3711988509996829E-2</v>
      </c>
      <c r="D16" s="11">
        <v>-9.128882274568878E-2</v>
      </c>
      <c r="E16">
        <v>1.7576834235691945E-2</v>
      </c>
      <c r="F16" s="11">
        <v>0.14836688702663464</v>
      </c>
      <c r="G16" t="s">
        <v>22</v>
      </c>
      <c r="H16" s="11">
        <v>1.4782061130690014</v>
      </c>
      <c r="I16">
        <v>-2.1128579526784576E-2</v>
      </c>
      <c r="J16" s="11">
        <v>-3.7472234985980832E-2</v>
      </c>
      <c r="K16">
        <v>1.6343655459196256E-2</v>
      </c>
      <c r="L16" s="11">
        <v>0.12497142825953746</v>
      </c>
      <c r="O16" t="s">
        <v>24</v>
      </c>
      <c r="P16" s="11">
        <v>6.0479916897410819E-3</v>
      </c>
      <c r="Q16" t="s">
        <v>6</v>
      </c>
      <c r="R16" s="11">
        <v>-3.0163506448543022E-2</v>
      </c>
    </row>
    <row r="17" spans="1:18">
      <c r="A17" t="s">
        <v>24</v>
      </c>
      <c r="B17" s="11">
        <v>0.96172656153751268</v>
      </c>
      <c r="C17">
        <v>1.7244622779763732E-3</v>
      </c>
      <c r="D17" s="11">
        <v>-8.9087825914371151E-3</v>
      </c>
      <c r="E17">
        <v>1.0633244869413487E-2</v>
      </c>
      <c r="F17" s="11">
        <v>0.1080816780809289</v>
      </c>
      <c r="G17" t="s">
        <v>6</v>
      </c>
      <c r="H17" s="11">
        <v>0.20393789061405698</v>
      </c>
      <c r="I17">
        <v>-3.4487035860307727E-2</v>
      </c>
      <c r="J17" s="11">
        <v>-3.6741857153362284E-2</v>
      </c>
      <c r="K17">
        <v>2.2548212930545604E-3</v>
      </c>
      <c r="L17" s="11">
        <v>0.14525247836528199</v>
      </c>
      <c r="O17" t="s">
        <v>14</v>
      </c>
      <c r="P17" s="11">
        <v>9.1739967275320899E-5</v>
      </c>
      <c r="Q17" t="s">
        <v>25</v>
      </c>
      <c r="R17" s="11">
        <v>4.5404029924434363E-3</v>
      </c>
    </row>
    <row r="18" spans="1:18">
      <c r="A18" t="s">
        <v>14</v>
      </c>
      <c r="B18" s="11">
        <v>0.42938117984796564</v>
      </c>
      <c r="C18">
        <v>-4.2317894444893825E-3</v>
      </c>
      <c r="D18" s="11">
        <v>-8.9792045729037203E-3</v>
      </c>
      <c r="E18">
        <v>4.7474151284143378E-3</v>
      </c>
      <c r="F18" s="11">
        <v>8.3782719766281669E-2</v>
      </c>
      <c r="G18" t="s">
        <v>25</v>
      </c>
      <c r="H18" s="11">
        <v>3.1758223888666803</v>
      </c>
      <c r="I18">
        <v>2.1687358067873282E-4</v>
      </c>
      <c r="J18" s="11">
        <v>-3.4896326442203161E-2</v>
      </c>
      <c r="K18">
        <v>3.5113200022881895E-2</v>
      </c>
      <c r="L18" s="11">
        <v>0.22505229803752469</v>
      </c>
      <c r="O18" t="s">
        <v>27</v>
      </c>
      <c r="P18" s="11">
        <v>1.3534939822588753E-2</v>
      </c>
      <c r="Q18" t="s">
        <v>28</v>
      </c>
      <c r="R18" s="11">
        <v>1.4111516853005091E-2</v>
      </c>
    </row>
    <row r="19" spans="1:18">
      <c r="A19" t="s">
        <v>27</v>
      </c>
      <c r="B19" s="11">
        <v>0.39890898185881218</v>
      </c>
      <c r="C19">
        <v>9.2114104108240429E-3</v>
      </c>
      <c r="D19" s="11">
        <v>4.8009084507534281E-3</v>
      </c>
      <c r="E19">
        <v>4.4105019600706149E-3</v>
      </c>
      <c r="F19" s="11">
        <v>7.0689550043547683E-2</v>
      </c>
      <c r="G19" t="s">
        <v>28</v>
      </c>
      <c r="H19" s="11">
        <v>1.185411655310433</v>
      </c>
      <c r="I19">
        <v>9.7879874412403842E-3</v>
      </c>
      <c r="J19" s="11">
        <v>-3.3184119305533569E-3</v>
      </c>
      <c r="K19">
        <v>1.3106399371793741E-2</v>
      </c>
      <c r="L19" s="11">
        <v>8.1806117531894929E-2</v>
      </c>
      <c r="O19" t="s">
        <v>17</v>
      </c>
      <c r="P19" s="11">
        <v>1.7432587638436064E-2</v>
      </c>
      <c r="Q19" t="s">
        <v>26</v>
      </c>
      <c r="R19" s="11">
        <v>4.0158349619623251E-2</v>
      </c>
    </row>
    <row r="20" spans="1:18">
      <c r="A20" t="s">
        <v>17</v>
      </c>
      <c r="B20" s="11">
        <v>1.4840086981409812</v>
      </c>
      <c r="C20">
        <v>1.310905822667136E-2</v>
      </c>
      <c r="D20" s="11">
        <v>-3.2987530023804394E-3</v>
      </c>
      <c r="E20">
        <v>1.64078112290518E-2</v>
      </c>
      <c r="F20" s="11">
        <v>9.0914814610854378E-2</v>
      </c>
      <c r="G20" t="s">
        <v>26</v>
      </c>
      <c r="H20" s="11">
        <v>2.8333948001919382</v>
      </c>
      <c r="I20">
        <v>3.5834820207858553E-2</v>
      </c>
      <c r="J20" s="11">
        <v>4.5076406049599435E-3</v>
      </c>
      <c r="K20">
        <v>3.132717960289861E-2</v>
      </c>
      <c r="L20" s="11">
        <v>0.19815565915097319</v>
      </c>
      <c r="O20" t="s">
        <v>1</v>
      </c>
      <c r="P20" s="11">
        <v>8.0244807458536745E-3</v>
      </c>
      <c r="Q20" t="s">
        <v>29</v>
      </c>
      <c r="R20" s="11">
        <v>-2.4541204058989487E-2</v>
      </c>
    </row>
    <row r="21" spans="1:18">
      <c r="A21" t="s">
        <v>1</v>
      </c>
      <c r="B21" s="11">
        <v>1.016661471988296</v>
      </c>
      <c r="C21">
        <v>3.7009513340889701E-3</v>
      </c>
      <c r="D21" s="11">
        <v>-7.5396765255256225E-3</v>
      </c>
      <c r="E21">
        <v>1.1240627859614593E-2</v>
      </c>
      <c r="F21" s="11">
        <v>0.15950154075211889</v>
      </c>
      <c r="G21" t="s">
        <v>29</v>
      </c>
      <c r="H21" s="11">
        <v>2.2578134635041831</v>
      </c>
      <c r="I21">
        <v>-2.8864733470754189E-2</v>
      </c>
      <c r="J21" s="11">
        <v>-5.3828048811153162E-2</v>
      </c>
      <c r="K21">
        <v>2.4963315340398976E-2</v>
      </c>
      <c r="L21" s="11">
        <v>0.1947269019091229</v>
      </c>
    </row>
    <row r="22" spans="1:18">
      <c r="A22" t="s">
        <v>134</v>
      </c>
      <c r="B22">
        <f>AVERAGE(B7:B21)</f>
        <v>0.72192928177584892</v>
      </c>
      <c r="C22">
        <f>AVERAGE(C7:C21)+F2</f>
        <v>-5.7867258894082601E-3</v>
      </c>
      <c r="D22">
        <f>AVERAGE(D7:D21)</f>
        <v>-1.8092202705485127E-2</v>
      </c>
      <c r="G22" t="s">
        <v>134</v>
      </c>
      <c r="H22">
        <f>AVERAGE(H7:H21)</f>
        <v>1.2437317440687248</v>
      </c>
      <c r="I22">
        <f>AVERAGE(I7:I21)+F2</f>
        <v>1.3034291120602006E-2</v>
      </c>
      <c r="J22">
        <f>AVERAGE(J7:J21)</f>
        <v>-5.0404485784223095E-3</v>
      </c>
    </row>
    <row r="23" spans="1:18">
      <c r="C23" t="s">
        <v>139</v>
      </c>
      <c r="I23" t="s">
        <v>139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07FF-7842-3049-9016-1F77BFD737D9}">
  <dimension ref="A1:I39"/>
  <sheetViews>
    <sheetView workbookViewId="0">
      <selection activeCell="I33" sqref="I33"/>
    </sheetView>
  </sheetViews>
  <sheetFormatPr baseColWidth="10" defaultRowHeight="14"/>
  <sheetData>
    <row r="1" spans="1:9">
      <c r="A1" t="s">
        <v>100</v>
      </c>
    </row>
    <row r="2" spans="1:9" ht="15" thickBot="1"/>
    <row r="3" spans="1:9">
      <c r="A3" s="10" t="s">
        <v>101</v>
      </c>
      <c r="B3" s="10"/>
    </row>
    <row r="4" spans="1:9">
      <c r="A4" t="s">
        <v>102</v>
      </c>
      <c r="B4">
        <v>0.66937256694520197</v>
      </c>
    </row>
    <row r="5" spans="1:9">
      <c r="A5" t="s">
        <v>103</v>
      </c>
      <c r="B5" s="11">
        <v>0.44805963337880894</v>
      </c>
    </row>
    <row r="6" spans="1:9">
      <c r="A6" t="s">
        <v>104</v>
      </c>
      <c r="B6">
        <v>0.4056026821002558</v>
      </c>
    </row>
    <row r="7" spans="1:9">
      <c r="A7" t="s">
        <v>105</v>
      </c>
      <c r="B7">
        <v>2.6019196189952829E-2</v>
      </c>
    </row>
    <row r="8" spans="1:9" ht="15" thickBot="1">
      <c r="A8" s="8" t="s">
        <v>106</v>
      </c>
      <c r="B8" s="8">
        <v>15</v>
      </c>
    </row>
    <row r="10" spans="1:9" ht="15" thickBot="1">
      <c r="A10" t="s">
        <v>107</v>
      </c>
    </row>
    <row r="11" spans="1:9">
      <c r="A11" s="9"/>
      <c r="B11" s="9" t="s">
        <v>112</v>
      </c>
      <c r="C11" s="9" t="s">
        <v>113</v>
      </c>
      <c r="D11" s="9" t="s">
        <v>114</v>
      </c>
      <c r="E11" s="9" t="s">
        <v>115</v>
      </c>
      <c r="F11" s="9" t="s">
        <v>116</v>
      </c>
    </row>
    <row r="12" spans="1:9">
      <c r="A12" t="s">
        <v>108</v>
      </c>
      <c r="B12">
        <v>1</v>
      </c>
      <c r="C12">
        <v>7.1445481152988648E-3</v>
      </c>
      <c r="D12">
        <v>7.1445481152988648E-3</v>
      </c>
      <c r="E12">
        <v>10.553269132283251</v>
      </c>
      <c r="F12">
        <v>6.345558230526422E-3</v>
      </c>
    </row>
    <row r="13" spans="1:9">
      <c r="A13" t="s">
        <v>109</v>
      </c>
      <c r="B13">
        <v>13</v>
      </c>
      <c r="C13">
        <v>8.8009814148263255E-3</v>
      </c>
      <c r="D13">
        <v>6.7699857037125581E-4</v>
      </c>
    </row>
    <row r="14" spans="1:9" ht="15" thickBot="1">
      <c r="A14" s="8" t="s">
        <v>110</v>
      </c>
      <c r="B14" s="8">
        <v>14</v>
      </c>
      <c r="C14" s="8">
        <v>1.594552953012519E-2</v>
      </c>
      <c r="D14" s="8"/>
      <c r="E14" s="8"/>
      <c r="F14" s="8"/>
    </row>
    <row r="15" spans="1:9" ht="15" thickBot="1"/>
    <row r="16" spans="1:9">
      <c r="A16" s="9"/>
      <c r="B16" s="9" t="s">
        <v>117</v>
      </c>
      <c r="C16" s="9" t="s">
        <v>105</v>
      </c>
      <c r="D16" s="9" t="s">
        <v>118</v>
      </c>
      <c r="E16" s="9" t="s">
        <v>119</v>
      </c>
      <c r="F16" s="9" t="s">
        <v>120</v>
      </c>
      <c r="G16" s="9" t="s">
        <v>121</v>
      </c>
      <c r="H16" s="9" t="s">
        <v>122</v>
      </c>
      <c r="I16" s="9" t="s">
        <v>123</v>
      </c>
    </row>
    <row r="17" spans="1:9">
      <c r="A17" t="s">
        <v>111</v>
      </c>
      <c r="B17">
        <v>1.3182486000129974E-2</v>
      </c>
      <c r="C17">
        <v>9.8256815537276412E-3</v>
      </c>
      <c r="D17">
        <v>1.3416357865911945</v>
      </c>
      <c r="E17">
        <v>0.20268068523595531</v>
      </c>
      <c r="F17">
        <v>-8.0446084569278549E-3</v>
      </c>
      <c r="G17">
        <v>3.4409580457187804E-2</v>
      </c>
      <c r="H17">
        <v>-8.0446084569278549E-3</v>
      </c>
      <c r="I17">
        <v>3.4409580457187804E-2</v>
      </c>
    </row>
    <row r="18" spans="1:9" ht="15" thickBot="1">
      <c r="A18" s="8" t="s">
        <v>124</v>
      </c>
      <c r="B18" s="13">
        <v>-3.2264574784951136E-2</v>
      </c>
      <c r="C18" s="8">
        <v>9.9319023061660121E-3</v>
      </c>
      <c r="D18" s="8">
        <v>-3.2485795560957498</v>
      </c>
      <c r="E18" s="13">
        <v>6.3455582305264133E-3</v>
      </c>
      <c r="F18" s="8">
        <v>-5.3721145226242717E-2</v>
      </c>
      <c r="G18" s="8">
        <v>-1.0808004343659557E-2</v>
      </c>
      <c r="H18" s="8">
        <v>-5.3721145226242717E-2</v>
      </c>
      <c r="I18" s="8">
        <v>-1.0808004343659557E-2</v>
      </c>
    </row>
    <row r="20" spans="1:9" ht="15" thickBot="1">
      <c r="D20" s="11">
        <v>0.44805963337880894</v>
      </c>
      <c r="E20" s="13">
        <v>-3.2264574784951136E-2</v>
      </c>
      <c r="F20" s="13">
        <v>6.3455582305264133E-3</v>
      </c>
    </row>
    <row r="22" spans="1:9">
      <c r="A22" t="s">
        <v>125</v>
      </c>
    </row>
    <row r="23" spans="1:9" ht="15" thickBot="1"/>
    <row r="24" spans="1:9">
      <c r="A24" s="9" t="s">
        <v>106</v>
      </c>
      <c r="B24" s="9" t="s">
        <v>126</v>
      </c>
      <c r="C24" s="9" t="s">
        <v>109</v>
      </c>
    </row>
    <row r="25" spans="1:9">
      <c r="A25">
        <v>1</v>
      </c>
      <c r="B25">
        <v>-5.4911786641196739E-2</v>
      </c>
      <c r="C25">
        <v>-3.2570857722912752E-2</v>
      </c>
    </row>
    <row r="26" spans="1:9">
      <c r="A26">
        <v>2</v>
      </c>
      <c r="B26">
        <v>3.4527483553735097E-2</v>
      </c>
      <c r="C26">
        <v>-2.5281858488190093E-2</v>
      </c>
    </row>
    <row r="27" spans="1:9">
      <c r="A27">
        <v>3</v>
      </c>
      <c r="B27">
        <v>6.9362901696998006E-3</v>
      </c>
      <c r="C27">
        <v>1.9975567197336903E-2</v>
      </c>
    </row>
    <row r="28" spans="1:9">
      <c r="A28">
        <v>4</v>
      </c>
      <c r="B28">
        <v>1.1264745473227608E-2</v>
      </c>
      <c r="C28">
        <v>5.7046430966178376E-4</v>
      </c>
    </row>
    <row r="29" spans="1:9">
      <c r="A29">
        <v>5</v>
      </c>
      <c r="B29">
        <v>-1.4422915965869117E-2</v>
      </c>
      <c r="C29">
        <v>-1.3186872237200368E-2</v>
      </c>
    </row>
    <row r="30" spans="1:9">
      <c r="A30">
        <v>6</v>
      </c>
      <c r="B30">
        <v>-2.3313489416460626E-2</v>
      </c>
      <c r="C30">
        <v>-1.7201111674310651E-2</v>
      </c>
    </row>
    <row r="31" spans="1:9">
      <c r="A31">
        <v>7</v>
      </c>
      <c r="B31">
        <v>9.4544894179704876E-4</v>
      </c>
      <c r="C31">
        <v>1.89821395603354E-3</v>
      </c>
    </row>
    <row r="32" spans="1:9">
      <c r="A32">
        <v>8</v>
      </c>
      <c r="B32">
        <v>8.4770261873427302E-3</v>
      </c>
      <c r="C32">
        <v>-2.5973328079559772E-2</v>
      </c>
    </row>
    <row r="33" spans="1:3">
      <c r="A33">
        <v>9</v>
      </c>
      <c r="B33">
        <v>-1.0522033122975295E-2</v>
      </c>
      <c r="C33">
        <v>3.1333079747171894E-2</v>
      </c>
    </row>
    <row r="34" spans="1:3">
      <c r="A34">
        <v>10</v>
      </c>
      <c r="B34">
        <v>-3.8109840547483759E-2</v>
      </c>
      <c r="C34">
        <v>-3.560214796251307E-2</v>
      </c>
    </row>
    <row r="35" spans="1:3">
      <c r="A35">
        <v>11</v>
      </c>
      <c r="B35">
        <v>-1.7847212567271016E-2</v>
      </c>
      <c r="C35">
        <v>1.957167484524739E-2</v>
      </c>
    </row>
    <row r="36" spans="1:3">
      <c r="A36">
        <v>12</v>
      </c>
      <c r="B36">
        <v>-6.7131518832526686E-4</v>
      </c>
      <c r="C36">
        <v>-3.5604742561641156E-3</v>
      </c>
    </row>
    <row r="37" spans="1:3">
      <c r="A37">
        <v>13</v>
      </c>
      <c r="B37">
        <v>3.1185732255761258E-4</v>
      </c>
      <c r="C37">
        <v>8.8995530882664299E-3</v>
      </c>
    </row>
    <row r="38" spans="1:3">
      <c r="A38">
        <v>14</v>
      </c>
      <c r="B38">
        <v>-3.4698423622557692E-2</v>
      </c>
      <c r="C38">
        <v>4.7807481849229054E-2</v>
      </c>
    </row>
    <row r="39" spans="1:3" ht="15" thickBot="1">
      <c r="A39" s="8">
        <v>15</v>
      </c>
      <c r="B39" s="8">
        <v>-1.9619664093814909E-2</v>
      </c>
      <c r="C39" s="8">
        <v>2.3320615427903878E-2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5DDF-D5FF-094C-869F-6E07E42A0370}">
  <dimension ref="A1:I39"/>
  <sheetViews>
    <sheetView workbookViewId="0">
      <selection activeCell="D21" sqref="D21:F21"/>
    </sheetView>
  </sheetViews>
  <sheetFormatPr baseColWidth="10" defaultRowHeight="14"/>
  <sheetData>
    <row r="1" spans="1:9">
      <c r="A1" t="s">
        <v>100</v>
      </c>
    </row>
    <row r="2" spans="1:9" ht="15" thickBot="1"/>
    <row r="3" spans="1:9">
      <c r="A3" s="10" t="s">
        <v>101</v>
      </c>
      <c r="B3" s="10"/>
    </row>
    <row r="4" spans="1:9">
      <c r="A4" t="s">
        <v>102</v>
      </c>
      <c r="B4">
        <v>6.7171346860693829E-2</v>
      </c>
    </row>
    <row r="5" spans="1:9">
      <c r="A5" t="s">
        <v>103</v>
      </c>
      <c r="B5" s="11">
        <v>4.5119898390796435E-3</v>
      </c>
    </row>
    <row r="6" spans="1:9">
      <c r="A6" t="s">
        <v>104</v>
      </c>
      <c r="B6">
        <v>-7.2064010942529622E-2</v>
      </c>
    </row>
    <row r="7" spans="1:9">
      <c r="A7" t="s">
        <v>105</v>
      </c>
      <c r="B7">
        <v>2.956592935795516E-2</v>
      </c>
    </row>
    <row r="8" spans="1:9" ht="15" thickBot="1">
      <c r="A8" s="8" t="s">
        <v>106</v>
      </c>
      <c r="B8" s="8">
        <v>15</v>
      </c>
    </row>
    <row r="10" spans="1:9" ht="15" thickBot="1">
      <c r="A10" t="s">
        <v>107</v>
      </c>
    </row>
    <row r="11" spans="1:9">
      <c r="A11" s="9"/>
      <c r="B11" s="9" t="s">
        <v>112</v>
      </c>
      <c r="C11" s="9" t="s">
        <v>113</v>
      </c>
      <c r="D11" s="9" t="s">
        <v>114</v>
      </c>
      <c r="E11" s="9" t="s">
        <v>115</v>
      </c>
      <c r="F11" s="9" t="s">
        <v>116</v>
      </c>
    </row>
    <row r="12" spans="1:9">
      <c r="A12" t="s">
        <v>108</v>
      </c>
      <c r="B12">
        <v>1</v>
      </c>
      <c r="C12">
        <v>5.1506080395643042E-5</v>
      </c>
      <c r="D12">
        <v>5.1506080395643042E-5</v>
      </c>
      <c r="E12">
        <v>5.8921722119539804E-2</v>
      </c>
      <c r="F12">
        <v>0.81199615948684323</v>
      </c>
    </row>
    <row r="13" spans="1:9">
      <c r="A13" t="s">
        <v>109</v>
      </c>
      <c r="B13">
        <v>13</v>
      </c>
      <c r="C13">
        <v>1.1363874324394733E-2</v>
      </c>
      <c r="D13">
        <v>8.741441787995948E-4</v>
      </c>
    </row>
    <row r="14" spans="1:9" ht="15" thickBot="1">
      <c r="A14" s="8" t="s">
        <v>110</v>
      </c>
      <c r="B14" s="8">
        <v>14</v>
      </c>
      <c r="C14" s="8">
        <v>1.1415380404790376E-2</v>
      </c>
      <c r="D14" s="8"/>
      <c r="E14" s="8"/>
      <c r="F14" s="8"/>
    </row>
    <row r="15" spans="1:9" ht="15" thickBot="1"/>
    <row r="16" spans="1:9">
      <c r="A16" s="9"/>
      <c r="B16" s="9" t="s">
        <v>117</v>
      </c>
      <c r="C16" s="9" t="s">
        <v>105</v>
      </c>
      <c r="D16" s="9" t="s">
        <v>118</v>
      </c>
      <c r="E16" s="9" t="s">
        <v>119</v>
      </c>
      <c r="F16" s="9" t="s">
        <v>120</v>
      </c>
      <c r="G16" s="9" t="s">
        <v>121</v>
      </c>
      <c r="H16" s="9" t="s">
        <v>122</v>
      </c>
      <c r="I16" s="9" t="s">
        <v>123</v>
      </c>
    </row>
    <row r="17" spans="1:9">
      <c r="A17" t="s">
        <v>111</v>
      </c>
      <c r="B17">
        <v>1.1157471934931492E-2</v>
      </c>
      <c r="C17">
        <v>1.2644181568902457E-2</v>
      </c>
      <c r="D17">
        <v>0.8824194649634397</v>
      </c>
      <c r="E17">
        <v>0.39357456944853242</v>
      </c>
      <c r="F17">
        <v>-1.6158621613149914E-2</v>
      </c>
      <c r="G17">
        <v>3.8473565483012902E-2</v>
      </c>
      <c r="H17">
        <v>-1.6158621613149914E-2</v>
      </c>
      <c r="I17">
        <v>3.8473565483012902E-2</v>
      </c>
    </row>
    <row r="18" spans="1:9" ht="15" thickBot="1">
      <c r="A18" s="8" t="s">
        <v>124</v>
      </c>
      <c r="B18" s="13">
        <v>-1.9672330771988347E-3</v>
      </c>
      <c r="C18" s="8">
        <v>8.1043483907116114E-3</v>
      </c>
      <c r="D18" s="8">
        <v>-0.24273797008202155</v>
      </c>
      <c r="E18" s="13">
        <v>0.81199615948684223</v>
      </c>
      <c r="F18" s="8">
        <v>-1.9475613321546875E-2</v>
      </c>
      <c r="G18" s="8">
        <v>1.5541147167149204E-2</v>
      </c>
      <c r="H18" s="8">
        <v>-1.9475613321546875E-2</v>
      </c>
      <c r="I18" s="8">
        <v>1.5541147167149204E-2</v>
      </c>
    </row>
    <row r="21" spans="1:9" ht="15" thickBot="1">
      <c r="D21" s="11">
        <v>4.5119898390796435E-3</v>
      </c>
      <c r="E21" s="13">
        <v>-1.9672330771988347E-3</v>
      </c>
      <c r="F21" s="13">
        <v>0.81199615948684223</v>
      </c>
    </row>
    <row r="22" spans="1:9">
      <c r="A22" t="s">
        <v>125</v>
      </c>
    </row>
    <row r="23" spans="1:9" ht="15" thickBot="1"/>
    <row r="24" spans="1:9">
      <c r="A24" s="9" t="s">
        <v>106</v>
      </c>
      <c r="B24" s="9" t="s">
        <v>126</v>
      </c>
      <c r="C24" s="9" t="s">
        <v>109</v>
      </c>
    </row>
    <row r="25" spans="1:9">
      <c r="A25">
        <v>1</v>
      </c>
      <c r="B25">
        <v>9.8244046608416506E-3</v>
      </c>
      <c r="C25">
        <v>-1.9118267521837616E-3</v>
      </c>
    </row>
    <row r="26" spans="1:9">
      <c r="A26">
        <v>2</v>
      </c>
      <c r="B26">
        <v>8.7284135787039918E-3</v>
      </c>
      <c r="C26">
        <v>2.5500309048230557E-2</v>
      </c>
    </row>
    <row r="27" spans="1:9">
      <c r="A27">
        <v>3</v>
      </c>
      <c r="B27">
        <v>9.3146694154582592E-3</v>
      </c>
      <c r="C27">
        <v>-6.8797206149979369E-3</v>
      </c>
    </row>
    <row r="28" spans="1:9">
      <c r="A28">
        <v>4</v>
      </c>
      <c r="B28">
        <v>9.2414411116578336E-3</v>
      </c>
      <c r="C28">
        <v>-1.1954894392201628E-2</v>
      </c>
    </row>
    <row r="29" spans="1:9">
      <c r="A29">
        <v>5</v>
      </c>
      <c r="B29">
        <v>8.9250170387761892E-3</v>
      </c>
      <c r="C29">
        <v>-1.5871971870156591E-2</v>
      </c>
    </row>
    <row r="30" spans="1:9">
      <c r="A30">
        <v>6</v>
      </c>
      <c r="B30">
        <v>9.5275390516586598E-3</v>
      </c>
      <c r="C30">
        <v>6.6141766793306175E-2</v>
      </c>
    </row>
    <row r="31" spans="1:9">
      <c r="A31">
        <v>7</v>
      </c>
      <c r="B31">
        <v>9.7130490021166815E-3</v>
      </c>
      <c r="C31">
        <v>2.7425237846003488E-2</v>
      </c>
    </row>
    <row r="32" spans="1:9">
      <c r="A32">
        <v>8</v>
      </c>
      <c r="B32">
        <v>1.2519268494837543E-2</v>
      </c>
      <c r="C32">
        <v>4.2252156066894982E-3</v>
      </c>
    </row>
    <row r="33" spans="1:3">
      <c r="A33">
        <v>9</v>
      </c>
      <c r="B33">
        <v>7.8271181619386631E-3</v>
      </c>
      <c r="C33">
        <v>-2.992942920050967E-3</v>
      </c>
    </row>
    <row r="34" spans="1:3">
      <c r="A34">
        <v>10</v>
      </c>
      <c r="B34">
        <v>8.2494959743846311E-3</v>
      </c>
      <c r="C34">
        <v>-2.9378075501169207E-2</v>
      </c>
    </row>
    <row r="35" spans="1:3">
      <c r="A35">
        <v>11</v>
      </c>
      <c r="B35">
        <v>1.0756278570821362E-2</v>
      </c>
      <c r="C35">
        <v>-4.5243314431129091E-2</v>
      </c>
    </row>
    <row r="36" spans="1:3">
      <c r="A36">
        <v>12</v>
      </c>
      <c r="B36">
        <v>4.9098890842443387E-3</v>
      </c>
      <c r="C36">
        <v>-4.6930155035656059E-3</v>
      </c>
    </row>
    <row r="37" spans="1:3">
      <c r="A37">
        <v>13</v>
      </c>
      <c r="B37">
        <v>8.8254909165077847E-3</v>
      </c>
      <c r="C37">
        <v>9.6249652473259957E-4</v>
      </c>
    </row>
    <row r="38" spans="1:3">
      <c r="A38">
        <v>14</v>
      </c>
      <c r="B38">
        <v>5.5835239632307278E-3</v>
      </c>
      <c r="C38">
        <v>3.0251296244627825E-2</v>
      </c>
    </row>
    <row r="39" spans="1:3" ht="15" thickBot="1">
      <c r="A39" s="8">
        <v>15</v>
      </c>
      <c r="B39" s="8">
        <v>6.7158266073811994E-3</v>
      </c>
      <c r="C39" s="8">
        <v>-3.5580560078135391E-2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Monthly Returns</vt:lpstr>
      <vt:lpstr>draft</vt:lpstr>
      <vt:lpstr>Sheet1</vt:lpstr>
      <vt:lpstr>Sheet2</vt:lpstr>
      <vt:lpstr>regression1</vt:lpstr>
      <vt:lpstr>regression2</vt:lpstr>
      <vt:lpstr>Before</vt:lpstr>
      <vt:lpstr>Before1</vt:lpstr>
      <vt:lpstr>Before2</vt:lpstr>
      <vt:lpstr>After</vt:lpstr>
      <vt:lpstr>After1</vt:lpstr>
      <vt:lpstr>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XI, Lexuan [Student]</cp:lastModifiedBy>
  <dcterms:created xsi:type="dcterms:W3CDTF">2025-04-04T06:08:21Z</dcterms:created>
  <dcterms:modified xsi:type="dcterms:W3CDTF">2025-04-05T07:06:34Z</dcterms:modified>
</cp:coreProperties>
</file>