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Kirsch" sheetId="1" r:id="rId1"/>
    <sheet name="histogram matching" sheetId="2" r:id="rId2"/>
    <sheet name="PhepTuongQuan" sheetId="6" r:id="rId3"/>
    <sheet name="LocTrungVi" sheetId="7" r:id="rId4"/>
    <sheet name="Gaussin" sheetId="8" r:id="rId5"/>
    <sheet name="keo dan do tuong phan" sheetId="4" r:id="rId6"/>
    <sheet name="tương quan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8" l="1"/>
  <c r="B33" i="8" l="1"/>
  <c r="T31" i="8"/>
  <c r="S31" i="8"/>
  <c r="R31" i="8"/>
  <c r="P31" i="8"/>
  <c r="O31" i="8"/>
  <c r="N31" i="8"/>
  <c r="L31" i="8"/>
  <c r="K31" i="8"/>
  <c r="J31" i="8"/>
  <c r="H31" i="8"/>
  <c r="G31" i="8"/>
  <c r="F31" i="8"/>
  <c r="D31" i="8"/>
  <c r="C31" i="8"/>
  <c r="B31" i="8"/>
  <c r="T30" i="8"/>
  <c r="S30" i="8"/>
  <c r="R30" i="8"/>
  <c r="P30" i="8"/>
  <c r="O30" i="8"/>
  <c r="N30" i="8"/>
  <c r="L30" i="8"/>
  <c r="K30" i="8"/>
  <c r="J30" i="8"/>
  <c r="H30" i="8"/>
  <c r="G30" i="8"/>
  <c r="F30" i="8"/>
  <c r="D30" i="8"/>
  <c r="C30" i="8"/>
  <c r="B30" i="8"/>
  <c r="T29" i="8"/>
  <c r="S29" i="8"/>
  <c r="R29" i="8"/>
  <c r="P29" i="8"/>
  <c r="O29" i="8"/>
  <c r="N29" i="8"/>
  <c r="M30" i="8" s="1"/>
  <c r="B79" i="8" s="1"/>
  <c r="L29" i="8"/>
  <c r="K29" i="8"/>
  <c r="J29" i="8"/>
  <c r="H29" i="8"/>
  <c r="G29" i="8"/>
  <c r="F29" i="8"/>
  <c r="D29" i="8"/>
  <c r="C29" i="8"/>
  <c r="B29" i="8"/>
  <c r="A30" i="8" s="1"/>
  <c r="B73" i="8" s="1"/>
  <c r="T27" i="8"/>
  <c r="S27" i="8"/>
  <c r="R27" i="8"/>
  <c r="P27" i="8"/>
  <c r="O27" i="8"/>
  <c r="N27" i="8"/>
  <c r="L27" i="8"/>
  <c r="K27" i="8"/>
  <c r="J27" i="8"/>
  <c r="H27" i="8"/>
  <c r="G27" i="8"/>
  <c r="F27" i="8"/>
  <c r="D27" i="8"/>
  <c r="C27" i="8"/>
  <c r="B27" i="8"/>
  <c r="T26" i="8"/>
  <c r="S26" i="8"/>
  <c r="R26" i="8"/>
  <c r="P26" i="8"/>
  <c r="O26" i="8"/>
  <c r="N26" i="8"/>
  <c r="L26" i="8"/>
  <c r="K26" i="8"/>
  <c r="J26" i="8"/>
  <c r="H26" i="8"/>
  <c r="G26" i="8"/>
  <c r="F26" i="8"/>
  <c r="D26" i="8"/>
  <c r="C26" i="8"/>
  <c r="B26" i="8"/>
  <c r="A26" i="8"/>
  <c r="B63" i="8" s="1"/>
  <c r="T25" i="8"/>
  <c r="S25" i="8"/>
  <c r="R25" i="8"/>
  <c r="Q26" i="8" s="1"/>
  <c r="B71" i="8" s="1"/>
  <c r="P25" i="8"/>
  <c r="M26" i="8" s="1"/>
  <c r="B69" i="8" s="1"/>
  <c r="O25" i="8"/>
  <c r="N25" i="8"/>
  <c r="L25" i="8"/>
  <c r="K25" i="8"/>
  <c r="I26" i="8" s="1"/>
  <c r="B67" i="8" s="1"/>
  <c r="J25" i="8"/>
  <c r="H25" i="8"/>
  <c r="G25" i="8"/>
  <c r="F25" i="8"/>
  <c r="E26" i="8" s="1"/>
  <c r="B65" i="8" s="1"/>
  <c r="D25" i="8"/>
  <c r="C25" i="8"/>
  <c r="B25" i="8"/>
  <c r="T23" i="8"/>
  <c r="S23" i="8"/>
  <c r="R23" i="8"/>
  <c r="P23" i="8"/>
  <c r="O23" i="8"/>
  <c r="N23" i="8"/>
  <c r="L23" i="8"/>
  <c r="K23" i="8"/>
  <c r="J23" i="8"/>
  <c r="H23" i="8"/>
  <c r="G23" i="8"/>
  <c r="F23" i="8"/>
  <c r="D23" i="8"/>
  <c r="C23" i="8"/>
  <c r="B23" i="8"/>
  <c r="T22" i="8"/>
  <c r="S22" i="8"/>
  <c r="R22" i="8"/>
  <c r="P22" i="8"/>
  <c r="O22" i="8"/>
  <c r="N22" i="8"/>
  <c r="L22" i="8"/>
  <c r="K22" i="8"/>
  <c r="J22" i="8"/>
  <c r="H22" i="8"/>
  <c r="G22" i="8"/>
  <c r="F22" i="8"/>
  <c r="D22" i="8"/>
  <c r="C22" i="8"/>
  <c r="B22" i="8"/>
  <c r="T21" i="8"/>
  <c r="S21" i="8"/>
  <c r="R21" i="8"/>
  <c r="Q22" i="8" s="1"/>
  <c r="B61" i="8" s="1"/>
  <c r="P21" i="8"/>
  <c r="O21" i="8"/>
  <c r="N21" i="8"/>
  <c r="L21" i="8"/>
  <c r="K21" i="8"/>
  <c r="J21" i="8"/>
  <c r="H21" i="8"/>
  <c r="G21" i="8"/>
  <c r="F21" i="8"/>
  <c r="D21" i="8"/>
  <c r="C21" i="8"/>
  <c r="B21" i="8"/>
  <c r="A22" i="8" s="1"/>
  <c r="B53" i="8" s="1"/>
  <c r="T19" i="8"/>
  <c r="S19" i="8"/>
  <c r="R19" i="8"/>
  <c r="P19" i="8"/>
  <c r="O19" i="8"/>
  <c r="N19" i="8"/>
  <c r="L19" i="8"/>
  <c r="K19" i="8"/>
  <c r="J19" i="8"/>
  <c r="H19" i="8"/>
  <c r="G19" i="8"/>
  <c r="F19" i="8"/>
  <c r="D19" i="8"/>
  <c r="C19" i="8"/>
  <c r="B19" i="8"/>
  <c r="T18" i="8"/>
  <c r="S18" i="8"/>
  <c r="R18" i="8"/>
  <c r="P18" i="8"/>
  <c r="O18" i="8"/>
  <c r="N18" i="8"/>
  <c r="L18" i="8"/>
  <c r="K18" i="8"/>
  <c r="J18" i="8"/>
  <c r="H18" i="8"/>
  <c r="G18" i="8"/>
  <c r="F18" i="8"/>
  <c r="D18" i="8"/>
  <c r="C18" i="8"/>
  <c r="B18" i="8"/>
  <c r="A18" i="8"/>
  <c r="B43" i="8" s="1"/>
  <c r="T17" i="8"/>
  <c r="S17" i="8"/>
  <c r="R17" i="8"/>
  <c r="Q18" i="8" s="1"/>
  <c r="B51" i="8" s="1"/>
  <c r="P17" i="8"/>
  <c r="M18" i="8" s="1"/>
  <c r="B49" i="8" s="1"/>
  <c r="O17" i="8"/>
  <c r="N17" i="8"/>
  <c r="L17" i="8"/>
  <c r="K17" i="8"/>
  <c r="I18" i="8" s="1"/>
  <c r="B47" i="8" s="1"/>
  <c r="J17" i="8"/>
  <c r="H17" i="8"/>
  <c r="G17" i="8"/>
  <c r="F17" i="8"/>
  <c r="E18" i="8" s="1"/>
  <c r="B45" i="8" s="1"/>
  <c r="D17" i="8"/>
  <c r="C17" i="8"/>
  <c r="B17" i="8"/>
  <c r="T15" i="8"/>
  <c r="S15" i="8"/>
  <c r="R15" i="8"/>
  <c r="P15" i="8"/>
  <c r="O15" i="8"/>
  <c r="N15" i="8"/>
  <c r="L15" i="8"/>
  <c r="K15" i="8"/>
  <c r="J15" i="8"/>
  <c r="H15" i="8"/>
  <c r="G15" i="8"/>
  <c r="F15" i="8"/>
  <c r="D15" i="8"/>
  <c r="C15" i="8"/>
  <c r="B15" i="8"/>
  <c r="T14" i="8"/>
  <c r="S14" i="8"/>
  <c r="R14" i="8"/>
  <c r="P14" i="8"/>
  <c r="O14" i="8"/>
  <c r="N14" i="8"/>
  <c r="L14" i="8"/>
  <c r="K14" i="8"/>
  <c r="J14" i="8"/>
  <c r="H14" i="8"/>
  <c r="G14" i="8"/>
  <c r="F14" i="8"/>
  <c r="D14" i="8"/>
  <c r="C14" i="8"/>
  <c r="B14" i="8"/>
  <c r="T13" i="8"/>
  <c r="S13" i="8"/>
  <c r="R13" i="8"/>
  <c r="Q14" i="8" s="1"/>
  <c r="B41" i="8" s="1"/>
  <c r="P13" i="8"/>
  <c r="O13" i="8"/>
  <c r="N13" i="8"/>
  <c r="L13" i="8"/>
  <c r="K13" i="8"/>
  <c r="J13" i="8"/>
  <c r="H13" i="8"/>
  <c r="G13" i="8"/>
  <c r="F13" i="8"/>
  <c r="D13" i="8"/>
  <c r="C13" i="8"/>
  <c r="B13" i="8"/>
  <c r="A14" i="8" s="1"/>
  <c r="L6" i="8"/>
  <c r="R6" i="8" s="1"/>
  <c r="K6" i="8"/>
  <c r="Q6" i="8" s="1"/>
  <c r="J6" i="8"/>
  <c r="P6" i="8" s="1"/>
  <c r="I6" i="8"/>
  <c r="O6" i="8" s="1"/>
  <c r="H6" i="8"/>
  <c r="N6" i="8" s="1"/>
  <c r="R5" i="8"/>
  <c r="N5" i="8"/>
  <c r="L5" i="8"/>
  <c r="K5" i="8"/>
  <c r="Q5" i="8" s="1"/>
  <c r="J5" i="8"/>
  <c r="P5" i="8" s="1"/>
  <c r="I5" i="8"/>
  <c r="O5" i="8" s="1"/>
  <c r="H5" i="8"/>
  <c r="L4" i="8"/>
  <c r="R4" i="8" s="1"/>
  <c r="K4" i="8"/>
  <c r="Q4" i="8" s="1"/>
  <c r="J4" i="8"/>
  <c r="P4" i="8" s="1"/>
  <c r="I4" i="8"/>
  <c r="O4" i="8" s="1"/>
  <c r="H4" i="8"/>
  <c r="N4" i="8" s="1"/>
  <c r="L3" i="8"/>
  <c r="R3" i="8" s="1"/>
  <c r="K3" i="8"/>
  <c r="Q3" i="8" s="1"/>
  <c r="J3" i="8"/>
  <c r="P3" i="8" s="1"/>
  <c r="I3" i="8"/>
  <c r="O3" i="8" s="1"/>
  <c r="H3" i="8"/>
  <c r="N3" i="8" s="1"/>
  <c r="L2" i="8"/>
  <c r="R2" i="8" s="1"/>
  <c r="K2" i="8"/>
  <c r="Q2" i="8" s="1"/>
  <c r="J2" i="8"/>
  <c r="P2" i="8" s="1"/>
  <c r="I2" i="8"/>
  <c r="O2" i="8" s="1"/>
  <c r="N2" i="8"/>
  <c r="M14" i="8" l="1"/>
  <c r="B39" i="8" s="1"/>
  <c r="M22" i="8"/>
  <c r="B59" i="8" s="1"/>
  <c r="I14" i="8"/>
  <c r="B37" i="8" s="1"/>
  <c r="I22" i="8"/>
  <c r="B57" i="8" s="1"/>
  <c r="I30" i="8"/>
  <c r="B77" i="8" s="1"/>
  <c r="E14" i="8"/>
  <c r="B35" i="8" s="1"/>
  <c r="E22" i="8"/>
  <c r="B55" i="8" s="1"/>
  <c r="E30" i="8"/>
  <c r="B75" i="8" s="1"/>
  <c r="Q30" i="8"/>
  <c r="B81" i="8" s="1"/>
  <c r="F10" i="7"/>
  <c r="F12" i="7"/>
  <c r="H10" i="7"/>
  <c r="G10" i="7"/>
  <c r="B47" i="7"/>
  <c r="B43" i="7"/>
  <c r="B39" i="7"/>
  <c r="B35" i="7"/>
  <c r="B31" i="7"/>
  <c r="T28" i="7"/>
  <c r="S28" i="7"/>
  <c r="R28" i="7"/>
  <c r="Q28" i="7"/>
  <c r="P28" i="7"/>
  <c r="O28" i="7"/>
  <c r="N28" i="7"/>
  <c r="M28" i="7"/>
  <c r="L28" i="7"/>
  <c r="J28" i="7"/>
  <c r="I28" i="7"/>
  <c r="H28" i="7"/>
  <c r="G28" i="7"/>
  <c r="F28" i="7"/>
  <c r="E28" i="7"/>
  <c r="D28" i="7"/>
  <c r="C28" i="7"/>
  <c r="B28" i="7"/>
  <c r="T26" i="7"/>
  <c r="S26" i="7"/>
  <c r="R26" i="7"/>
  <c r="Q26" i="7"/>
  <c r="P26" i="7"/>
  <c r="AK24" i="7" s="1"/>
  <c r="B53" i="7" s="1"/>
  <c r="O26" i="7"/>
  <c r="N26" i="7"/>
  <c r="M26" i="7"/>
  <c r="L26" i="7"/>
  <c r="J26" i="7"/>
  <c r="I26" i="7"/>
  <c r="H26" i="7"/>
  <c r="G26" i="7"/>
  <c r="F26" i="7"/>
  <c r="E26" i="7"/>
  <c r="D26" i="7"/>
  <c r="C26" i="7"/>
  <c r="B26" i="7"/>
  <c r="AK25" i="7"/>
  <c r="B54" i="7" s="1"/>
  <c r="T24" i="7"/>
  <c r="S24" i="7"/>
  <c r="R24" i="7"/>
  <c r="Q24" i="7"/>
  <c r="P24" i="7"/>
  <c r="AK23" i="7" s="1"/>
  <c r="B52" i="7" s="1"/>
  <c r="O24" i="7"/>
  <c r="N24" i="7"/>
  <c r="M24" i="7"/>
  <c r="L24" i="7"/>
  <c r="J24" i="7"/>
  <c r="I24" i="7"/>
  <c r="H24" i="7"/>
  <c r="G24" i="7"/>
  <c r="F24" i="7"/>
  <c r="E24" i="7"/>
  <c r="D24" i="7"/>
  <c r="C24" i="7"/>
  <c r="B24" i="7"/>
  <c r="T22" i="7"/>
  <c r="S22" i="7"/>
  <c r="R22" i="7"/>
  <c r="Q22" i="7"/>
  <c r="P22" i="7"/>
  <c r="AK22" i="7" s="1"/>
  <c r="B51" i="7" s="1"/>
  <c r="O22" i="7"/>
  <c r="N22" i="7"/>
  <c r="M22" i="7"/>
  <c r="L22" i="7"/>
  <c r="J22" i="7"/>
  <c r="I22" i="7"/>
  <c r="H22" i="7"/>
  <c r="G22" i="7"/>
  <c r="F22" i="7"/>
  <c r="E22" i="7"/>
  <c r="D22" i="7"/>
  <c r="C22" i="7"/>
  <c r="B22" i="7"/>
  <c r="AK20" i="7"/>
  <c r="B49" i="7" s="1"/>
  <c r="T20" i="7"/>
  <c r="S20" i="7"/>
  <c r="R20" i="7"/>
  <c r="Q20" i="7"/>
  <c r="P20" i="7"/>
  <c r="AK21" i="7" s="1"/>
  <c r="B50" i="7" s="1"/>
  <c r="O20" i="7"/>
  <c r="N20" i="7"/>
  <c r="M20" i="7"/>
  <c r="L20" i="7"/>
  <c r="J20" i="7"/>
  <c r="I20" i="7"/>
  <c r="H20" i="7"/>
  <c r="G20" i="7"/>
  <c r="F20" i="7"/>
  <c r="E20" i="7"/>
  <c r="D20" i="7"/>
  <c r="C20" i="7"/>
  <c r="B20" i="7"/>
  <c r="AK19" i="7"/>
  <c r="B48" i="7" s="1"/>
  <c r="AK18" i="7"/>
  <c r="AD18" i="7"/>
  <c r="AC18" i="7"/>
  <c r="AB18" i="7"/>
  <c r="AA18" i="7"/>
  <c r="Z18" i="7"/>
  <c r="Y18" i="7"/>
  <c r="X18" i="7"/>
  <c r="W18" i="7"/>
  <c r="V18" i="7"/>
  <c r="T18" i="7"/>
  <c r="S18" i="7"/>
  <c r="R18" i="7"/>
  <c r="Q18" i="7"/>
  <c r="P18" i="7"/>
  <c r="O18" i="7"/>
  <c r="N18" i="7"/>
  <c r="M18" i="7"/>
  <c r="L18" i="7"/>
  <c r="J18" i="7"/>
  <c r="I18" i="7"/>
  <c r="H18" i="7"/>
  <c r="G18" i="7"/>
  <c r="F18" i="7"/>
  <c r="E18" i="7"/>
  <c r="D18" i="7"/>
  <c r="C18" i="7"/>
  <c r="B18" i="7"/>
  <c r="AK17" i="7"/>
  <c r="B46" i="7" s="1"/>
  <c r="AK16" i="7"/>
  <c r="B45" i="7" s="1"/>
  <c r="AD16" i="7"/>
  <c r="AC16" i="7"/>
  <c r="AB16" i="7"/>
  <c r="AA16" i="7"/>
  <c r="Z16" i="7"/>
  <c r="Y16" i="7"/>
  <c r="X16" i="7"/>
  <c r="W16" i="7"/>
  <c r="V16" i="7"/>
  <c r="T16" i="7"/>
  <c r="S16" i="7"/>
  <c r="R16" i="7"/>
  <c r="Q16" i="7"/>
  <c r="P16" i="7"/>
  <c r="O16" i="7"/>
  <c r="N16" i="7"/>
  <c r="M16" i="7"/>
  <c r="L16" i="7"/>
  <c r="J16" i="7"/>
  <c r="I16" i="7"/>
  <c r="H16" i="7"/>
  <c r="G16" i="7"/>
  <c r="F16" i="7"/>
  <c r="E16" i="7"/>
  <c r="D16" i="7"/>
  <c r="C16" i="7"/>
  <c r="B16" i="7"/>
  <c r="AK15" i="7"/>
  <c r="B44" i="7" s="1"/>
  <c r="AK14" i="7"/>
  <c r="AD14" i="7"/>
  <c r="AC14" i="7"/>
  <c r="AB14" i="7"/>
  <c r="AA14" i="7"/>
  <c r="Z14" i="7"/>
  <c r="Y14" i="7"/>
  <c r="X14" i="7"/>
  <c r="W14" i="7"/>
  <c r="V14" i="7"/>
  <c r="T14" i="7"/>
  <c r="S14" i="7"/>
  <c r="R14" i="7"/>
  <c r="Q14" i="7"/>
  <c r="P14" i="7"/>
  <c r="O14" i="7"/>
  <c r="N14" i="7"/>
  <c r="M14" i="7"/>
  <c r="L14" i="7"/>
  <c r="J14" i="7"/>
  <c r="I14" i="7"/>
  <c r="H14" i="7"/>
  <c r="G14" i="7"/>
  <c r="F14" i="7"/>
  <c r="E14" i="7"/>
  <c r="D14" i="7"/>
  <c r="C14" i="7"/>
  <c r="B14" i="7"/>
  <c r="AK13" i="7"/>
  <c r="B42" i="7" s="1"/>
  <c r="AK12" i="7"/>
  <c r="B41" i="7" s="1"/>
  <c r="AD12" i="7"/>
  <c r="AC12" i="7"/>
  <c r="AB12" i="7"/>
  <c r="AA12" i="7"/>
  <c r="Z12" i="7"/>
  <c r="Y12" i="7"/>
  <c r="X12" i="7"/>
  <c r="W12" i="7"/>
  <c r="V12" i="7"/>
  <c r="T12" i="7"/>
  <c r="S12" i="7"/>
  <c r="R12" i="7"/>
  <c r="Q12" i="7"/>
  <c r="P12" i="7"/>
  <c r="AK7" i="7" s="1"/>
  <c r="B36" i="7" s="1"/>
  <c r="O12" i="7"/>
  <c r="N12" i="7"/>
  <c r="M12" i="7"/>
  <c r="L12" i="7"/>
  <c r="J12" i="7"/>
  <c r="I12" i="7"/>
  <c r="H12" i="7"/>
  <c r="G12" i="7"/>
  <c r="E12" i="7"/>
  <c r="D12" i="7"/>
  <c r="C12" i="7"/>
  <c r="B12" i="7"/>
  <c r="AK10" i="7"/>
  <c r="AD10" i="7"/>
  <c r="AC10" i="7"/>
  <c r="AB10" i="7"/>
  <c r="AA10" i="7"/>
  <c r="Z10" i="7"/>
  <c r="AK11" i="7" s="1"/>
  <c r="B40" i="7" s="1"/>
  <c r="Y10" i="7"/>
  <c r="X10" i="7"/>
  <c r="W10" i="7"/>
  <c r="V10" i="7"/>
  <c r="T10" i="7"/>
  <c r="S10" i="7"/>
  <c r="R10" i="7"/>
  <c r="Q10" i="7"/>
  <c r="P10" i="7"/>
  <c r="O10" i="7"/>
  <c r="N10" i="7"/>
  <c r="M10" i="7"/>
  <c r="L10" i="7"/>
  <c r="J10" i="7"/>
  <c r="I10" i="7"/>
  <c r="E10" i="7"/>
  <c r="D10" i="7"/>
  <c r="C10" i="7"/>
  <c r="B10" i="7"/>
  <c r="AK9" i="7"/>
  <c r="B38" i="7" s="1"/>
  <c r="AK8" i="7"/>
  <c r="B37" i="7" s="1"/>
  <c r="AK6" i="7"/>
  <c r="O6" i="7"/>
  <c r="N6" i="7"/>
  <c r="M6" i="7"/>
  <c r="L6" i="7"/>
  <c r="K6" i="7"/>
  <c r="AK5" i="7"/>
  <c r="B34" i="7" s="1"/>
  <c r="O5" i="7"/>
  <c r="N5" i="7"/>
  <c r="M5" i="7"/>
  <c r="L5" i="7"/>
  <c r="K5" i="7"/>
  <c r="AK4" i="7"/>
  <c r="B33" i="7" s="1"/>
  <c r="O4" i="7"/>
  <c r="N4" i="7"/>
  <c r="M4" i="7"/>
  <c r="L4" i="7"/>
  <c r="K4" i="7"/>
  <c r="AK3" i="7"/>
  <c r="B32" i="7" s="1"/>
  <c r="O3" i="7"/>
  <c r="N3" i="7"/>
  <c r="M3" i="7"/>
  <c r="L3" i="7"/>
  <c r="K3" i="7"/>
  <c r="AK2" i="7"/>
  <c r="O2" i="7"/>
  <c r="N2" i="7"/>
  <c r="M2" i="7"/>
  <c r="L2" i="7"/>
  <c r="K2" i="7"/>
  <c r="AK1" i="7"/>
  <c r="B30" i="7" s="1"/>
  <c r="F13" i="6" l="1"/>
  <c r="F20" i="6" s="1"/>
  <c r="E13" i="6"/>
  <c r="E20" i="6" s="1"/>
  <c r="D13" i="6"/>
  <c r="D20" i="6" s="1"/>
  <c r="C13" i="6"/>
  <c r="C20" i="6" s="1"/>
  <c r="B13" i="6"/>
  <c r="B20" i="6" s="1"/>
  <c r="F12" i="6"/>
  <c r="F19" i="6" s="1"/>
  <c r="E12" i="6"/>
  <c r="E19" i="6" s="1"/>
  <c r="D12" i="6"/>
  <c r="D19" i="6" s="1"/>
  <c r="C12" i="6"/>
  <c r="C19" i="6" s="1"/>
  <c r="B12" i="6"/>
  <c r="B19" i="6" s="1"/>
  <c r="F11" i="6"/>
  <c r="F18" i="6" s="1"/>
  <c r="E11" i="6"/>
  <c r="E18" i="6" s="1"/>
  <c r="D11" i="6"/>
  <c r="D18" i="6" s="1"/>
  <c r="C11" i="6"/>
  <c r="C18" i="6" s="1"/>
  <c r="B11" i="6"/>
  <c r="B18" i="6" s="1"/>
  <c r="F10" i="6"/>
  <c r="F17" i="6" s="1"/>
  <c r="E10" i="6"/>
  <c r="E17" i="6" s="1"/>
  <c r="D10" i="6"/>
  <c r="D17" i="6" s="1"/>
  <c r="C10" i="6"/>
  <c r="C17" i="6" s="1"/>
  <c r="B10" i="6"/>
  <c r="B17" i="6" s="1"/>
  <c r="F9" i="6"/>
  <c r="F16" i="6" s="1"/>
  <c r="E9" i="6"/>
  <c r="E16" i="6" s="1"/>
  <c r="D9" i="6"/>
  <c r="D16" i="6" s="1"/>
  <c r="C9" i="6"/>
  <c r="C16" i="6" s="1"/>
  <c r="B9" i="6"/>
  <c r="B16" i="6" s="1"/>
  <c r="J47" i="4" l="1"/>
  <c r="I47" i="4"/>
  <c r="T31" i="5"/>
  <c r="S31" i="5"/>
  <c r="R31" i="5"/>
  <c r="P31" i="5"/>
  <c r="O31" i="5"/>
  <c r="N31" i="5"/>
  <c r="L31" i="5"/>
  <c r="K31" i="5"/>
  <c r="J31" i="5"/>
  <c r="H31" i="5"/>
  <c r="G31" i="5"/>
  <c r="F31" i="5"/>
  <c r="D31" i="5"/>
  <c r="C31" i="5"/>
  <c r="B31" i="5"/>
  <c r="T30" i="5"/>
  <c r="S30" i="5"/>
  <c r="R30" i="5"/>
  <c r="P30" i="5"/>
  <c r="O30" i="5"/>
  <c r="N30" i="5"/>
  <c r="L30" i="5"/>
  <c r="K30" i="5"/>
  <c r="J30" i="5"/>
  <c r="H30" i="5"/>
  <c r="G30" i="5"/>
  <c r="F30" i="5"/>
  <c r="D30" i="5"/>
  <c r="C30" i="5"/>
  <c r="B30" i="5"/>
  <c r="T29" i="5"/>
  <c r="S29" i="5"/>
  <c r="Q30" i="5" s="1"/>
  <c r="B81" i="5" s="1"/>
  <c r="R29" i="5"/>
  <c r="P29" i="5"/>
  <c r="O29" i="5"/>
  <c r="N29" i="5"/>
  <c r="M30" i="5" s="1"/>
  <c r="B79" i="5" s="1"/>
  <c r="L29" i="5"/>
  <c r="K29" i="5"/>
  <c r="J29" i="5"/>
  <c r="I30" i="5" s="1"/>
  <c r="B77" i="5" s="1"/>
  <c r="H29" i="5"/>
  <c r="G29" i="5"/>
  <c r="F29" i="5"/>
  <c r="E30" i="5" s="1"/>
  <c r="B75" i="5" s="1"/>
  <c r="D29" i="5"/>
  <c r="C29" i="5"/>
  <c r="A30" i="5" s="1"/>
  <c r="B73" i="5" s="1"/>
  <c r="B29" i="5"/>
  <c r="T27" i="5"/>
  <c r="S27" i="5"/>
  <c r="R27" i="5"/>
  <c r="P27" i="5"/>
  <c r="O27" i="5"/>
  <c r="N27" i="5"/>
  <c r="L27" i="5"/>
  <c r="K27" i="5"/>
  <c r="J27" i="5"/>
  <c r="H27" i="5"/>
  <c r="G27" i="5"/>
  <c r="F27" i="5"/>
  <c r="D27" i="5"/>
  <c r="C27" i="5"/>
  <c r="B27" i="5"/>
  <c r="T26" i="5"/>
  <c r="S26" i="5"/>
  <c r="R26" i="5"/>
  <c r="P26" i="5"/>
  <c r="O26" i="5"/>
  <c r="N26" i="5"/>
  <c r="L26" i="5"/>
  <c r="K26" i="5"/>
  <c r="J26" i="5"/>
  <c r="H26" i="5"/>
  <c r="G26" i="5"/>
  <c r="F26" i="5"/>
  <c r="D26" i="5"/>
  <c r="C26" i="5"/>
  <c r="B26" i="5"/>
  <c r="T25" i="5"/>
  <c r="S25" i="5"/>
  <c r="R25" i="5"/>
  <c r="Q26" i="5" s="1"/>
  <c r="B71" i="5" s="1"/>
  <c r="P25" i="5"/>
  <c r="O25" i="5"/>
  <c r="M26" i="5" s="1"/>
  <c r="B69" i="5" s="1"/>
  <c r="N25" i="5"/>
  <c r="L25" i="5"/>
  <c r="K25" i="5"/>
  <c r="J25" i="5"/>
  <c r="I26" i="5" s="1"/>
  <c r="B67" i="5" s="1"/>
  <c r="H25" i="5"/>
  <c r="G25" i="5"/>
  <c r="F25" i="5"/>
  <c r="E26" i="5" s="1"/>
  <c r="B65" i="5" s="1"/>
  <c r="D25" i="5"/>
  <c r="C25" i="5"/>
  <c r="B25" i="5"/>
  <c r="A26" i="5" s="1"/>
  <c r="B63" i="5" s="1"/>
  <c r="T23" i="5"/>
  <c r="S23" i="5"/>
  <c r="R23" i="5"/>
  <c r="P23" i="5"/>
  <c r="O23" i="5"/>
  <c r="N23" i="5"/>
  <c r="L23" i="5"/>
  <c r="K23" i="5"/>
  <c r="J23" i="5"/>
  <c r="H23" i="5"/>
  <c r="G23" i="5"/>
  <c r="F23" i="5"/>
  <c r="D23" i="5"/>
  <c r="C23" i="5"/>
  <c r="B23" i="5"/>
  <c r="T22" i="5"/>
  <c r="S22" i="5"/>
  <c r="R22" i="5"/>
  <c r="P22" i="5"/>
  <c r="O22" i="5"/>
  <c r="N22" i="5"/>
  <c r="L22" i="5"/>
  <c r="K22" i="5"/>
  <c r="J22" i="5"/>
  <c r="H22" i="5"/>
  <c r="G22" i="5"/>
  <c r="F22" i="5"/>
  <c r="D22" i="5"/>
  <c r="C22" i="5"/>
  <c r="B22" i="5"/>
  <c r="T21" i="5"/>
  <c r="S21" i="5"/>
  <c r="R21" i="5"/>
  <c r="Q22" i="5" s="1"/>
  <c r="B61" i="5" s="1"/>
  <c r="P21" i="5"/>
  <c r="O21" i="5"/>
  <c r="N21" i="5"/>
  <c r="M22" i="5" s="1"/>
  <c r="B59" i="5" s="1"/>
  <c r="L21" i="5"/>
  <c r="K21" i="5"/>
  <c r="J21" i="5"/>
  <c r="I22" i="5" s="1"/>
  <c r="B57" i="5" s="1"/>
  <c r="H21" i="5"/>
  <c r="G21" i="5"/>
  <c r="F21" i="5"/>
  <c r="E22" i="5" s="1"/>
  <c r="B55" i="5" s="1"/>
  <c r="D21" i="5"/>
  <c r="C21" i="5"/>
  <c r="B21" i="5"/>
  <c r="A22" i="5" s="1"/>
  <c r="B53" i="5" s="1"/>
  <c r="T19" i="5"/>
  <c r="S19" i="5"/>
  <c r="R19" i="5"/>
  <c r="P19" i="5"/>
  <c r="O19" i="5"/>
  <c r="N19" i="5"/>
  <c r="L19" i="5"/>
  <c r="K19" i="5"/>
  <c r="J19" i="5"/>
  <c r="H19" i="5"/>
  <c r="G19" i="5"/>
  <c r="F19" i="5"/>
  <c r="D19" i="5"/>
  <c r="C19" i="5"/>
  <c r="B19" i="5"/>
  <c r="T18" i="5"/>
  <c r="S18" i="5"/>
  <c r="R18" i="5"/>
  <c r="P18" i="5"/>
  <c r="O18" i="5"/>
  <c r="N18" i="5"/>
  <c r="L18" i="5"/>
  <c r="K18" i="5"/>
  <c r="J18" i="5"/>
  <c r="H18" i="5"/>
  <c r="G18" i="5"/>
  <c r="F18" i="5"/>
  <c r="D18" i="5"/>
  <c r="C18" i="5"/>
  <c r="B18" i="5"/>
  <c r="T17" i="5"/>
  <c r="S17" i="5"/>
  <c r="R17" i="5"/>
  <c r="Q18" i="5" s="1"/>
  <c r="B51" i="5" s="1"/>
  <c r="P17" i="5"/>
  <c r="O17" i="5"/>
  <c r="N17" i="5"/>
  <c r="M18" i="5" s="1"/>
  <c r="B49" i="5" s="1"/>
  <c r="L17" i="5"/>
  <c r="K17" i="5"/>
  <c r="J17" i="5"/>
  <c r="I18" i="5" s="1"/>
  <c r="B47" i="5" s="1"/>
  <c r="H17" i="5"/>
  <c r="G17" i="5"/>
  <c r="F17" i="5"/>
  <c r="E18" i="5" s="1"/>
  <c r="B45" i="5" s="1"/>
  <c r="D17" i="5"/>
  <c r="C17" i="5"/>
  <c r="B17" i="5"/>
  <c r="A18" i="5" s="1"/>
  <c r="B43" i="5" s="1"/>
  <c r="T15" i="5"/>
  <c r="S15" i="5"/>
  <c r="R15" i="5"/>
  <c r="P15" i="5"/>
  <c r="O15" i="5"/>
  <c r="N15" i="5"/>
  <c r="L15" i="5"/>
  <c r="K15" i="5"/>
  <c r="J15" i="5"/>
  <c r="H15" i="5"/>
  <c r="G15" i="5"/>
  <c r="F15" i="5"/>
  <c r="D15" i="5"/>
  <c r="C15" i="5"/>
  <c r="B15" i="5"/>
  <c r="T14" i="5"/>
  <c r="S14" i="5"/>
  <c r="R14" i="5"/>
  <c r="P14" i="5"/>
  <c r="O14" i="5"/>
  <c r="N14" i="5"/>
  <c r="L14" i="5"/>
  <c r="K14" i="5"/>
  <c r="J14" i="5"/>
  <c r="H14" i="5"/>
  <c r="G14" i="5"/>
  <c r="F14" i="5"/>
  <c r="D14" i="5"/>
  <c r="C14" i="5"/>
  <c r="B14" i="5"/>
  <c r="T13" i="5"/>
  <c r="S13" i="5"/>
  <c r="R13" i="5"/>
  <c r="Q14" i="5" s="1"/>
  <c r="B41" i="5" s="1"/>
  <c r="P13" i="5"/>
  <c r="O13" i="5"/>
  <c r="N13" i="5"/>
  <c r="M14" i="5" s="1"/>
  <c r="B39" i="5" s="1"/>
  <c r="L13" i="5"/>
  <c r="K13" i="5"/>
  <c r="J13" i="5"/>
  <c r="I14" i="5" s="1"/>
  <c r="B37" i="5" s="1"/>
  <c r="H13" i="5"/>
  <c r="G13" i="5"/>
  <c r="F13" i="5"/>
  <c r="E14" i="5" s="1"/>
  <c r="B35" i="5" s="1"/>
  <c r="D13" i="5"/>
  <c r="C13" i="5"/>
  <c r="B13" i="5"/>
  <c r="A14" i="5" s="1"/>
  <c r="B33" i="5" s="1"/>
  <c r="R6" i="5"/>
  <c r="X6" i="5" s="1"/>
  <c r="P6" i="5"/>
  <c r="V6" i="5" s="1"/>
  <c r="N6" i="5"/>
  <c r="T6" i="5" s="1"/>
  <c r="L6" i="5"/>
  <c r="K6" i="5"/>
  <c r="Q6" i="5" s="1"/>
  <c r="W6" i="5" s="1"/>
  <c r="J6" i="5"/>
  <c r="I6" i="5"/>
  <c r="O6" i="5" s="1"/>
  <c r="U6" i="5" s="1"/>
  <c r="H6" i="5"/>
  <c r="Q5" i="5"/>
  <c r="W5" i="5" s="1"/>
  <c r="O5" i="5"/>
  <c r="U5" i="5" s="1"/>
  <c r="L5" i="5"/>
  <c r="R5" i="5" s="1"/>
  <c r="X5" i="5" s="1"/>
  <c r="K5" i="5"/>
  <c r="J5" i="5"/>
  <c r="P5" i="5" s="1"/>
  <c r="V5" i="5" s="1"/>
  <c r="I5" i="5"/>
  <c r="H5" i="5"/>
  <c r="N5" i="5" s="1"/>
  <c r="T5" i="5" s="1"/>
  <c r="R4" i="5"/>
  <c r="X4" i="5" s="1"/>
  <c r="P4" i="5"/>
  <c r="V4" i="5" s="1"/>
  <c r="N4" i="5"/>
  <c r="T4" i="5" s="1"/>
  <c r="L4" i="5"/>
  <c r="K4" i="5"/>
  <c r="Q4" i="5" s="1"/>
  <c r="W4" i="5" s="1"/>
  <c r="J4" i="5"/>
  <c r="I4" i="5"/>
  <c r="O4" i="5" s="1"/>
  <c r="U4" i="5" s="1"/>
  <c r="H4" i="5"/>
  <c r="Q3" i="5"/>
  <c r="W3" i="5" s="1"/>
  <c r="O3" i="5"/>
  <c r="U3" i="5" s="1"/>
  <c r="L3" i="5"/>
  <c r="R3" i="5" s="1"/>
  <c r="X3" i="5" s="1"/>
  <c r="K3" i="5"/>
  <c r="J3" i="5"/>
  <c r="P3" i="5" s="1"/>
  <c r="V3" i="5" s="1"/>
  <c r="I3" i="5"/>
  <c r="H3" i="5"/>
  <c r="N3" i="5" s="1"/>
  <c r="T3" i="5" s="1"/>
  <c r="R2" i="5"/>
  <c r="X2" i="5" s="1"/>
  <c r="P2" i="5"/>
  <c r="V2" i="5" s="1"/>
  <c r="N2" i="5"/>
  <c r="T2" i="5" s="1"/>
  <c r="L2" i="5"/>
  <c r="K2" i="5"/>
  <c r="Q2" i="5" s="1"/>
  <c r="W2" i="5" s="1"/>
  <c r="J2" i="5"/>
  <c r="I2" i="5"/>
  <c r="O2" i="5" s="1"/>
  <c r="U2" i="5" s="1"/>
  <c r="H2" i="5"/>
  <c r="L51" i="4"/>
  <c r="J51" i="4"/>
  <c r="G35" i="4"/>
  <c r="I50" i="4" s="1"/>
  <c r="D35" i="4"/>
  <c r="M51" i="4" s="1"/>
  <c r="G27" i="4"/>
  <c r="L49" i="4" s="1"/>
  <c r="D27" i="4"/>
  <c r="L48" i="4" s="1"/>
  <c r="G19" i="4"/>
  <c r="M47" i="4" s="1"/>
  <c r="D19" i="4"/>
  <c r="J50" i="4" s="1"/>
  <c r="L47" i="4" l="1"/>
  <c r="I48" i="4"/>
  <c r="M48" i="4"/>
  <c r="K50" i="4"/>
  <c r="K47" i="4"/>
  <c r="J48" i="4"/>
  <c r="I49" i="4"/>
  <c r="M49" i="4"/>
  <c r="L50" i="4"/>
  <c r="K51" i="4"/>
  <c r="K48" i="4"/>
  <c r="J49" i="4"/>
  <c r="M50" i="4"/>
  <c r="K49" i="4"/>
  <c r="I51" i="4"/>
  <c r="B9" i="2" l="1"/>
  <c r="F9" i="2"/>
  <c r="H9" i="2"/>
  <c r="B39" i="2"/>
  <c r="B38" i="2"/>
  <c r="B37" i="2"/>
  <c r="B36" i="2"/>
  <c r="B35" i="2"/>
  <c r="B34" i="2"/>
  <c r="B33" i="2"/>
  <c r="B32" i="2"/>
  <c r="T31" i="2"/>
  <c r="S31" i="2"/>
  <c r="R31" i="2"/>
  <c r="Q31" i="2"/>
  <c r="P31" i="2"/>
  <c r="O31" i="2"/>
  <c r="N31" i="2"/>
  <c r="M31" i="2"/>
  <c r="L31" i="2"/>
  <c r="K31" i="2"/>
  <c r="K32" i="2" s="1"/>
  <c r="B31" i="2"/>
  <c r="B30" i="2"/>
  <c r="B18" i="2"/>
  <c r="B17" i="2"/>
  <c r="B16" i="2"/>
  <c r="B15" i="2"/>
  <c r="B14" i="2"/>
  <c r="B13" i="2"/>
  <c r="B12" i="2"/>
  <c r="B11" i="2"/>
  <c r="T10" i="2"/>
  <c r="S10" i="2"/>
  <c r="R10" i="2"/>
  <c r="Q10" i="2"/>
  <c r="P10" i="2"/>
  <c r="O10" i="2"/>
  <c r="N10" i="2"/>
  <c r="M55" i="2" s="1"/>
  <c r="M10" i="2"/>
  <c r="L10" i="2"/>
  <c r="K10" i="2"/>
  <c r="K55" i="2" s="1"/>
  <c r="B10" i="2"/>
  <c r="K11" i="2" l="1"/>
  <c r="K12" i="2" s="1"/>
  <c r="K13" i="2" s="1"/>
  <c r="K43" i="2" s="1"/>
  <c r="O55" i="2"/>
  <c r="K33" i="2"/>
  <c r="K34" i="2" s="1"/>
  <c r="M43" i="2" s="1"/>
  <c r="L32" i="2"/>
  <c r="F30" i="2"/>
  <c r="H30" i="2" s="1"/>
  <c r="T29" i="1"/>
  <c r="S29" i="1"/>
  <c r="R29" i="1"/>
  <c r="Q29" i="1"/>
  <c r="P29" i="1"/>
  <c r="J29" i="1"/>
  <c r="I29" i="1"/>
  <c r="H29" i="1"/>
  <c r="G29" i="1"/>
  <c r="F29" i="1"/>
  <c r="T28" i="1"/>
  <c r="S28" i="1"/>
  <c r="R28" i="1"/>
  <c r="Q28" i="1"/>
  <c r="P28" i="1"/>
  <c r="J28" i="1"/>
  <c r="I28" i="1"/>
  <c r="H28" i="1"/>
  <c r="G28" i="1"/>
  <c r="F28" i="1"/>
  <c r="T27" i="1"/>
  <c r="S27" i="1"/>
  <c r="R27" i="1"/>
  <c r="Q27" i="1"/>
  <c r="P27" i="1"/>
  <c r="J27" i="1"/>
  <c r="I27" i="1"/>
  <c r="H27" i="1"/>
  <c r="G27" i="1"/>
  <c r="F27" i="1"/>
  <c r="T26" i="1"/>
  <c r="S26" i="1"/>
  <c r="R26" i="1"/>
  <c r="Q26" i="1"/>
  <c r="P26" i="1"/>
  <c r="J26" i="1"/>
  <c r="I26" i="1"/>
  <c r="H26" i="1"/>
  <c r="G26" i="1"/>
  <c r="F26" i="1"/>
  <c r="T25" i="1"/>
  <c r="S25" i="1"/>
  <c r="R25" i="1"/>
  <c r="Q25" i="1"/>
  <c r="P25" i="1"/>
  <c r="J25" i="1"/>
  <c r="I25" i="1"/>
  <c r="H25" i="1"/>
  <c r="G25" i="1"/>
  <c r="F25" i="1"/>
  <c r="AD22" i="1"/>
  <c r="AC22" i="1"/>
  <c r="AB22" i="1"/>
  <c r="AA22" i="1"/>
  <c r="Z22" i="1"/>
  <c r="T22" i="1"/>
  <c r="S22" i="1"/>
  <c r="R22" i="1"/>
  <c r="Q22" i="1"/>
  <c r="P22" i="1"/>
  <c r="J22" i="1"/>
  <c r="I22" i="1"/>
  <c r="H22" i="1"/>
  <c r="G22" i="1"/>
  <c r="F22" i="1"/>
  <c r="AD21" i="1"/>
  <c r="AC21" i="1"/>
  <c r="AB21" i="1"/>
  <c r="AA21" i="1"/>
  <c r="Z21" i="1"/>
  <c r="T21" i="1"/>
  <c r="S21" i="1"/>
  <c r="R21" i="1"/>
  <c r="Q21" i="1"/>
  <c r="P21" i="1"/>
  <c r="J21" i="1"/>
  <c r="I21" i="1"/>
  <c r="H21" i="1"/>
  <c r="G21" i="1"/>
  <c r="F21" i="1"/>
  <c r="AD20" i="1"/>
  <c r="AC20" i="1"/>
  <c r="AB20" i="1"/>
  <c r="AA20" i="1"/>
  <c r="Z20" i="1"/>
  <c r="T20" i="1"/>
  <c r="S20" i="1"/>
  <c r="R20" i="1"/>
  <c r="Q20" i="1"/>
  <c r="P20" i="1"/>
  <c r="J20" i="1"/>
  <c r="I20" i="1"/>
  <c r="H20" i="1"/>
  <c r="G20" i="1"/>
  <c r="F20" i="1"/>
  <c r="AD19" i="1"/>
  <c r="AC19" i="1"/>
  <c r="AB19" i="1"/>
  <c r="AA19" i="1"/>
  <c r="Z19" i="1"/>
  <c r="T19" i="1"/>
  <c r="S19" i="1"/>
  <c r="R19" i="1"/>
  <c r="Q19" i="1"/>
  <c r="P19" i="1"/>
  <c r="J19" i="1"/>
  <c r="I19" i="1"/>
  <c r="H19" i="1"/>
  <c r="G19" i="1"/>
  <c r="F19" i="1"/>
  <c r="AD18" i="1"/>
  <c r="AC18" i="1"/>
  <c r="AB18" i="1"/>
  <c r="AA18" i="1"/>
  <c r="Z18" i="1"/>
  <c r="T18" i="1"/>
  <c r="S18" i="1"/>
  <c r="R18" i="1"/>
  <c r="Q18" i="1"/>
  <c r="P18" i="1"/>
  <c r="J18" i="1"/>
  <c r="I18" i="1"/>
  <c r="H18" i="1"/>
  <c r="G18" i="1"/>
  <c r="F18" i="1"/>
  <c r="AD15" i="1"/>
  <c r="AC15" i="1"/>
  <c r="AB15" i="1"/>
  <c r="L7" i="1" s="1"/>
  <c r="AA15" i="1"/>
  <c r="Z15" i="1"/>
  <c r="T15" i="1"/>
  <c r="S15" i="1"/>
  <c r="R15" i="1"/>
  <c r="Q15" i="1"/>
  <c r="P15" i="1"/>
  <c r="J15" i="1"/>
  <c r="I15" i="1"/>
  <c r="H15" i="1"/>
  <c r="G15" i="1"/>
  <c r="F15" i="1"/>
  <c r="J7" i="1" s="1"/>
  <c r="AD14" i="1"/>
  <c r="AC14" i="1"/>
  <c r="AB14" i="1"/>
  <c r="AA14" i="1"/>
  <c r="K6" i="1" s="1"/>
  <c r="Z14" i="1"/>
  <c r="T14" i="1"/>
  <c r="S14" i="1"/>
  <c r="R14" i="1"/>
  <c r="Q14" i="1"/>
  <c r="P14" i="1"/>
  <c r="J14" i="1"/>
  <c r="N6" i="1" s="1"/>
  <c r="I14" i="1"/>
  <c r="H14" i="1"/>
  <c r="G14" i="1"/>
  <c r="F14" i="1"/>
  <c r="J6" i="1" s="1"/>
  <c r="AD13" i="1"/>
  <c r="N5" i="1" s="1"/>
  <c r="AC13" i="1"/>
  <c r="AB13" i="1"/>
  <c r="AA13" i="1"/>
  <c r="Z13" i="1"/>
  <c r="J5" i="1" s="1"/>
  <c r="T13" i="1"/>
  <c r="S13" i="1"/>
  <c r="R13" i="1"/>
  <c r="Q13" i="1"/>
  <c r="K5" i="1" s="1"/>
  <c r="P13" i="1"/>
  <c r="J13" i="1"/>
  <c r="I13" i="1"/>
  <c r="H13" i="1"/>
  <c r="L5" i="1" s="1"/>
  <c r="G13" i="1"/>
  <c r="F13" i="1"/>
  <c r="AD12" i="1"/>
  <c r="AC12" i="1"/>
  <c r="M4" i="1" s="1"/>
  <c r="AB12" i="1"/>
  <c r="AA12" i="1"/>
  <c r="Z12" i="1"/>
  <c r="T12" i="1"/>
  <c r="S12" i="1"/>
  <c r="R12" i="1"/>
  <c r="Q12" i="1"/>
  <c r="P12" i="1"/>
  <c r="J12" i="1"/>
  <c r="I12" i="1"/>
  <c r="H12" i="1"/>
  <c r="L4" i="1" s="1"/>
  <c r="G12" i="1"/>
  <c r="K4" i="1" s="1"/>
  <c r="F12" i="1"/>
  <c r="AD11" i="1"/>
  <c r="AC11" i="1"/>
  <c r="AB11" i="1"/>
  <c r="L3" i="1" s="1"/>
  <c r="AA11" i="1"/>
  <c r="Z11" i="1"/>
  <c r="T11" i="1"/>
  <c r="S11" i="1"/>
  <c r="M3" i="1" s="1"/>
  <c r="R11" i="1"/>
  <c r="Q11" i="1"/>
  <c r="P11" i="1"/>
  <c r="J11" i="1"/>
  <c r="N3" i="1" s="1"/>
  <c r="I11" i="1"/>
  <c r="H11" i="1"/>
  <c r="G11" i="1"/>
  <c r="F11" i="1"/>
  <c r="J3" i="1" s="1"/>
  <c r="K7" i="1"/>
  <c r="L6" i="1"/>
  <c r="M5" i="1"/>
  <c r="N4" i="1"/>
  <c r="J4" i="1"/>
  <c r="K3" i="1"/>
  <c r="N43" i="2" l="1"/>
  <c r="L11" i="2"/>
  <c r="M11" i="2" s="1"/>
  <c r="F10" i="2"/>
  <c r="H10" i="2" s="1"/>
  <c r="L33" i="2"/>
  <c r="L34" i="2" s="1"/>
  <c r="M44" i="2" s="1"/>
  <c r="M32" i="2"/>
  <c r="N7" i="1"/>
  <c r="M6" i="1"/>
  <c r="M7" i="1"/>
  <c r="L12" i="2" l="1"/>
  <c r="L13" i="2" s="1"/>
  <c r="K44" i="2" s="1"/>
  <c r="F31" i="2"/>
  <c r="H31" i="2" s="1"/>
  <c r="M12" i="2"/>
  <c r="M13" i="2" s="1"/>
  <c r="K45" i="2" s="1"/>
  <c r="N45" i="2" s="1"/>
  <c r="N11" i="2"/>
  <c r="F11" i="2"/>
  <c r="H11" i="2" s="1"/>
  <c r="N32" i="2"/>
  <c r="F32" i="2"/>
  <c r="H32" i="2" s="1"/>
  <c r="M33" i="2"/>
  <c r="M34" i="2" s="1"/>
  <c r="M45" i="2" s="1"/>
  <c r="N44" i="2"/>
  <c r="F33" i="2" l="1"/>
  <c r="H33" i="2" s="1"/>
  <c r="N33" i="2"/>
  <c r="N34" i="2" s="1"/>
  <c r="M46" i="2" s="1"/>
  <c r="O32" i="2"/>
  <c r="F12" i="2"/>
  <c r="H12" i="2" s="1"/>
  <c r="N12" i="2"/>
  <c r="N13" i="2" s="1"/>
  <c r="K46" i="2" s="1"/>
  <c r="O11" i="2"/>
  <c r="O33" i="2" l="1"/>
  <c r="O34" i="2" s="1"/>
  <c r="M47" i="2" s="1"/>
  <c r="P32" i="2"/>
  <c r="F34" i="2"/>
  <c r="H34" i="2" s="1"/>
  <c r="P11" i="2"/>
  <c r="F13" i="2"/>
  <c r="H13" i="2" s="1"/>
  <c r="O12" i="2"/>
  <c r="O13" i="2" s="1"/>
  <c r="K47" i="2" s="1"/>
  <c r="N46" i="2"/>
  <c r="N47" i="2" l="1"/>
  <c r="F35" i="2"/>
  <c r="H35" i="2" s="1"/>
  <c r="P33" i="2"/>
  <c r="P34" i="2" s="1"/>
  <c r="M48" i="2" s="1"/>
  <c r="Q32" i="2"/>
  <c r="P12" i="2"/>
  <c r="P13" i="2" s="1"/>
  <c r="K48" i="2" s="1"/>
  <c r="Q11" i="2"/>
  <c r="F14" i="2"/>
  <c r="H14" i="2" s="1"/>
  <c r="N48" i="2" l="1"/>
  <c r="Q33" i="2"/>
  <c r="Q34" i="2" s="1"/>
  <c r="M49" i="2" s="1"/>
  <c r="F36" i="2"/>
  <c r="H36" i="2" s="1"/>
  <c r="R32" i="2"/>
  <c r="Q12" i="2"/>
  <c r="Q13" i="2" s="1"/>
  <c r="K49" i="2" s="1"/>
  <c r="N49" i="2" s="1"/>
  <c r="R11" i="2"/>
  <c r="F15" i="2"/>
  <c r="H15" i="2" s="1"/>
  <c r="F37" i="2" l="1"/>
  <c r="H37" i="2" s="1"/>
  <c r="R33" i="2"/>
  <c r="R34" i="2" s="1"/>
  <c r="M50" i="2" s="1"/>
  <c r="S32" i="2"/>
  <c r="F16" i="2"/>
  <c r="H16" i="2" s="1"/>
  <c r="R12" i="2"/>
  <c r="R13" i="2" s="1"/>
  <c r="K50" i="2" s="1"/>
  <c r="S11" i="2"/>
  <c r="S33" i="2" l="1"/>
  <c r="S34" i="2" s="1"/>
  <c r="T32" i="2"/>
  <c r="F38" i="2"/>
  <c r="H38" i="2" s="1"/>
  <c r="S12" i="2"/>
  <c r="S13" i="2" s="1"/>
  <c r="F17" i="2"/>
  <c r="H17" i="2" s="1"/>
  <c r="T11" i="2"/>
  <c r="N50" i="2"/>
  <c r="T12" i="2" l="1"/>
  <c r="T13" i="2" s="1"/>
  <c r="F18" i="2"/>
  <c r="H18" i="2" s="1"/>
  <c r="F39" i="2"/>
  <c r="H39" i="2" s="1"/>
  <c r="T33" i="2"/>
  <c r="T34" i="2" s="1"/>
</calcChain>
</file>

<file path=xl/sharedStrings.xml><?xml version="1.0" encoding="utf-8"?>
<sst xmlns="http://schemas.openxmlformats.org/spreadsheetml/2006/main" count="235" uniqueCount="124">
  <si>
    <t>K1</t>
  </si>
  <si>
    <t>K2</t>
  </si>
  <si>
    <t>K3</t>
  </si>
  <si>
    <t>K4</t>
  </si>
  <si>
    <t>K5</t>
  </si>
  <si>
    <t>K6</t>
  </si>
  <si>
    <t>K7</t>
  </si>
  <si>
    <t>K8</t>
  </si>
  <si>
    <t>M*N</t>
  </si>
  <si>
    <t>Home</t>
  </si>
  <si>
    <t>L</t>
  </si>
  <si>
    <t xml:space="preserve">Bước 1: Cân bằng Histogram cho ảnh thứ nhất 
H1(rk) = (L - 1) ∗ cdf (rk)
</t>
  </si>
  <si>
    <t>cdk hạ ô đầu tiên cộng chéo</t>
  </si>
  <si>
    <t>H1(r0)=</t>
  </si>
  <si>
    <t>-</t>
  </si>
  <si>
    <t>*</t>
  </si>
  <si>
    <t>=</t>
  </si>
  <si>
    <t>rk</t>
  </si>
  <si>
    <t>H1(r1)=</t>
  </si>
  <si>
    <t>p(rk)</t>
  </si>
  <si>
    <t>H1(r2)=</t>
  </si>
  <si>
    <t>cdf(rk)</t>
  </si>
  <si>
    <t>H1(r3)=</t>
  </si>
  <si>
    <t>H1(rk)</t>
  </si>
  <si>
    <t>H1(r4)=</t>
  </si>
  <si>
    <t>R(H1(rk))</t>
  </si>
  <si>
    <t>H1(r5)=</t>
  </si>
  <si>
    <t>H1(r6)=</t>
  </si>
  <si>
    <t>H1(r7)=</t>
  </si>
  <si>
    <t>H1(r8)=</t>
  </si>
  <si>
    <t>H1(r9)=</t>
  </si>
  <si>
    <t xml:space="preserve">Bước 2: Cân bằng Histogram cho ảnh thứ hai
H2(zk) = (L - 1) ∗ cdf (zk)
</t>
  </si>
  <si>
    <t>H2(r0)=</t>
  </si>
  <si>
    <t>H2(r1)=</t>
  </si>
  <si>
    <t>H2(r2)=</t>
  </si>
  <si>
    <t>H2(r3)=</t>
  </si>
  <si>
    <t>H2(r4)=</t>
  </si>
  <si>
    <t>H2(r5)=</t>
  </si>
  <si>
    <t>H2(r6)=</t>
  </si>
  <si>
    <t>H2(r7)=</t>
  </si>
  <si>
    <t>H2(r8)=</t>
  </si>
  <si>
    <t>H2(r9)=</t>
  </si>
  <si>
    <t>Bước 3: Xây dựng bảng ánh xạ các mức xám mới dựa trên điều kiện.</t>
  </si>
  <si>
    <t xml:space="preserve">ri </t>
  </si>
  <si>
    <t xml:space="preserve">H1(ri) </t>
  </si>
  <si>
    <t xml:space="preserve">zj </t>
  </si>
  <si>
    <t xml:space="preserve">H2(zj) </t>
  </si>
  <si>
    <t>rnew</t>
  </si>
  <si>
    <t>Với i =0, duyệt các giá trị của j từ 0 dến 7 . Chọn được giá trị j = 0 thỏa mãn. (H2(z0)-H1(r0)=1-0&gt;0)</t>
  </si>
  <si>
    <t>Với i =1, duyệt các giá trị của j từ 1 đến 7 . Chọn được giá trị j = 1 thỏa mãn. (H2(z1)-H1(r1)=1-1&gt;=0)</t>
  </si>
  <si>
    <r>
      <t>Bước 4</t>
    </r>
    <r>
      <rPr>
        <sz val="12"/>
        <color theme="1"/>
        <rFont val="Times New Roman"/>
        <family val="1"/>
      </rPr>
      <t>: Bảng thống kê các mức xám của ảnh I1 sau khi sử dụng Histogram matching như sau:</t>
    </r>
  </si>
  <si>
    <t>r</t>
  </si>
  <si>
    <t>p(r)</t>
  </si>
  <si>
    <t>Bước 4 không xài được nên tính tay nhé MN ^.^</t>
  </si>
  <si>
    <t>Với cường độ sáng nằm trong đoạn [0,3], xác định phương trình đoạn thẳng OA</t>
  </si>
  <si>
    <t>Không trình bày</t>
  </si>
  <si>
    <t>x0</t>
  </si>
  <si>
    <t>y0</t>
  </si>
  <si>
    <t>x1</t>
  </si>
  <si>
    <t>y1</t>
  </si>
  <si>
    <t>O</t>
  </si>
  <si>
    <t>A</t>
  </si>
  <si>
    <t>Như vậy</t>
  </si>
  <si>
    <t>y=</t>
  </si>
  <si>
    <t>x</t>
  </si>
  <si>
    <t>Với cường độ sáng nằm trong đoạn [3,4], xác định phương trình đoạn thẳng AB</t>
  </si>
  <si>
    <t>B</t>
  </si>
  <si>
    <t>+</t>
  </si>
  <si>
    <t>Với cường độ sáng nằm trong đoạn [4,7], xác định phương trình đoạn thẳng BC</t>
  </si>
  <si>
    <t>C</t>
  </si>
  <si>
    <t>Ta có các cường độ sáng mới sẽ được tính theo công thức sau:</t>
  </si>
  <si>
    <t>Áp dụng vào biến đổi cường độ sáng cho ảnh ta thu được ảnh mới như sau</t>
  </si>
  <si>
    <t>C(0, 0)</t>
  </si>
  <si>
    <t>C(0, 1)</t>
  </si>
  <si>
    <t>C(0, 2)</t>
  </si>
  <si>
    <t>C(0, 3)</t>
  </si>
  <si>
    <t>C(0, 4)</t>
  </si>
  <si>
    <t>C(1, 0)</t>
  </si>
  <si>
    <t>C(1, 1)</t>
  </si>
  <si>
    <t>C(1, 2)</t>
  </si>
  <si>
    <t>C(1, 3)</t>
  </si>
  <si>
    <t>C(1, 4)</t>
  </si>
  <si>
    <t>C(2, 0)</t>
  </si>
  <si>
    <t>C(2, 1)</t>
  </si>
  <si>
    <t>C(2, 2)</t>
  </si>
  <si>
    <t>C(2, 3)</t>
  </si>
  <si>
    <t>C(2, 4)</t>
  </si>
  <si>
    <t>C(3, 0)</t>
  </si>
  <si>
    <t>C(3, 1)</t>
  </si>
  <si>
    <t>C(3, 2)</t>
  </si>
  <si>
    <t>C(3, 3)</t>
  </si>
  <si>
    <t>C(3, 4)</t>
  </si>
  <si>
    <t>C(4, 0)</t>
  </si>
  <si>
    <t>C(4, 1)</t>
  </si>
  <si>
    <t>C(4, 2)</t>
  </si>
  <si>
    <t>C(4, 3)</t>
  </si>
  <si>
    <t>C(4, 4)</t>
  </si>
  <si>
    <t>Tính ma trận tương quan giữa mặt nạ K và ma trận ảnh I</t>
  </si>
  <si>
    <t>Khi vùng ảnh chứa các pixel có giá trị cao ta cần chuẩn hóa lại giá trị tương quan</t>
  </si>
  <si>
    <t>(0, 0)</t>
  </si>
  <si>
    <t>(0, 1)</t>
  </si>
  <si>
    <t>(0, 2)</t>
  </si>
  <si>
    <t>(0, 3)</t>
  </si>
  <si>
    <t>(0, 4)</t>
  </si>
  <si>
    <t>(1, 0)</t>
  </si>
  <si>
    <t>(1, 1)</t>
  </si>
  <si>
    <t>(1, 2)</t>
  </si>
  <si>
    <t>(1, 3)</t>
  </si>
  <si>
    <t>(1, 4)</t>
  </si>
  <si>
    <t>(2, 0)</t>
  </si>
  <si>
    <t>(2, 1)</t>
  </si>
  <si>
    <t>(2, 2)</t>
  </si>
  <si>
    <t>(2, 3)</t>
  </si>
  <si>
    <t>(2, 4)</t>
  </si>
  <si>
    <t>(3, 0)</t>
  </si>
  <si>
    <t>(3, 1)</t>
  </si>
  <si>
    <t>(3, 2)</t>
  </si>
  <si>
    <t>(3, 3)</t>
  </si>
  <si>
    <t>(3, 4)</t>
  </si>
  <si>
    <t>(4, 0)</t>
  </si>
  <si>
    <t>(4, 1)</t>
  </si>
  <si>
    <t>(4, 2)</t>
  </si>
  <si>
    <t>(4, 3)</t>
  </si>
  <si>
    <t>(4, 4)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</si>
</sst>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_);\(0.00\)"/>
  </numFmts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</font>
    <font>
      <sz val="13"/>
      <color rgb="FF006100"/>
      <name val="Times New Roman"/>
      <family val="1"/>
    </font>
    <font>
      <sz val="13"/>
      <color theme="1"/>
      <name val="Cambria Math"/>
      <family val="1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2" fillId="3" borderId="14" applyNumberFormat="0" applyFont="0" applyAlignment="0" applyProtection="0"/>
    <xf numFmtId="0" fontId="5" fillId="0" borderId="0" applyNumberFormat="0" applyFill="0" applyBorder="0" applyAlignment="0" applyProtection="0"/>
    <xf numFmtId="0" fontId="8" fillId="6" borderId="0" applyNumberFormat="0" applyBorder="0" applyAlignment="0" applyProtection="0"/>
    <xf numFmtId="0" fontId="9" fillId="7" borderId="25" applyNumberFormat="0" applyAlignment="0" applyProtection="0"/>
  </cellStyleXfs>
  <cellXfs count="9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8" xfId="0" applyFont="1" applyBorder="1" applyAlignment="1">
      <alignment horizontal="center" vertical="center" wrapText="1"/>
    </xf>
    <xf numFmtId="0" fontId="0" fillId="0" borderId="0" xfId="0" applyBorder="1"/>
    <xf numFmtId="0" fontId="0" fillId="0" borderId="8" xfId="0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5" fillId="4" borderId="0" xfId="3" applyFill="1"/>
    <xf numFmtId="0" fontId="0" fillId="0" borderId="0" xfId="0" applyAlignment="1"/>
    <xf numFmtId="0" fontId="0" fillId="0" borderId="0" xfId="0" applyFill="1" applyBorder="1"/>
    <xf numFmtId="0" fontId="3" fillId="3" borderId="14" xfId="2" applyFont="1" applyAlignment="1">
      <alignment horizontal="center" vertical="center"/>
    </xf>
    <xf numFmtId="0" fontId="0" fillId="3" borderId="14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4" xfId="2" applyFont="1" applyAlignment="1">
      <alignment vertical="center"/>
    </xf>
    <xf numFmtId="0" fontId="3" fillId="2" borderId="8" xfId="1" applyBorder="1" applyAlignment="1">
      <alignment horizontal="center" vertical="center"/>
    </xf>
    <xf numFmtId="0" fontId="3" fillId="2" borderId="15" xfId="1" applyBorder="1" applyAlignment="1">
      <alignment horizontal="center" vertical="center"/>
    </xf>
    <xf numFmtId="0" fontId="3" fillId="2" borderId="16" xfId="1" applyBorder="1" applyAlignment="1">
      <alignment horizontal="center" vertical="center"/>
    </xf>
    <xf numFmtId="0" fontId="3" fillId="2" borderId="17" xfId="1" applyBorder="1" applyAlignment="1">
      <alignment horizontal="center" vertical="center"/>
    </xf>
    <xf numFmtId="0" fontId="3" fillId="2" borderId="18" xfId="1" applyBorder="1" applyAlignment="1">
      <alignment horizontal="center" vertical="center"/>
    </xf>
    <xf numFmtId="0" fontId="3" fillId="2" borderId="19" xfId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" borderId="14" xfId="2" applyFont="1"/>
    <xf numFmtId="0" fontId="0" fillId="0" borderId="8" xfId="0" applyFill="1" applyBorder="1"/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" fillId="2" borderId="15" xfId="1" applyBorder="1" applyAlignment="1">
      <alignment horizontal="center"/>
    </xf>
    <xf numFmtId="0" fontId="3" fillId="2" borderId="16" xfId="1" applyBorder="1" applyAlignment="1">
      <alignment horizontal="center"/>
    </xf>
    <xf numFmtId="0" fontId="3" fillId="2" borderId="17" xfId="1" applyBorder="1" applyAlignment="1">
      <alignment horizontal="center"/>
    </xf>
    <xf numFmtId="0" fontId="3" fillId="2" borderId="18" xfId="1" applyBorder="1" applyAlignment="1">
      <alignment horizontal="center"/>
    </xf>
    <xf numFmtId="0" fontId="3" fillId="2" borderId="19" xfId="1" applyBorder="1" applyAlignment="1">
      <alignment horizontal="center"/>
    </xf>
    <xf numFmtId="0" fontId="3" fillId="2" borderId="8" xfId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5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/>
    </xf>
    <xf numFmtId="0" fontId="9" fillId="7" borderId="25" xfId="5" applyAlignment="1">
      <alignment horizontal="center" vertical="center"/>
    </xf>
    <xf numFmtId="0" fontId="8" fillId="6" borderId="8" xfId="4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1" fillId="6" borderId="8" xfId="4" applyFont="1" applyBorder="1" applyAlignment="1">
      <alignment horizontal="center" vertical="top"/>
    </xf>
    <xf numFmtId="0" fontId="10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8" xfId="0" applyNumberFormat="1" applyBorder="1"/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1" fillId="0" borderId="15" xfId="0" applyFont="1" applyBorder="1" applyAlignment="1">
      <alignment horizontal="left"/>
    </xf>
    <xf numFmtId="0" fontId="1" fillId="0" borderId="26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2" fillId="0" borderId="15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0" fontId="12" fillId="0" borderId="19" xfId="0" applyFont="1" applyBorder="1" applyAlignment="1">
      <alignment horizontal="left"/>
    </xf>
    <xf numFmtId="0" fontId="0" fillId="0" borderId="1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6">
    <cellStyle name="Calculation" xfId="5" builtinId="22"/>
    <cellStyle name="Good" xfId="4" builtinId="26"/>
    <cellStyle name="Hyperlink" xfId="3" builtinId="8"/>
    <cellStyle name="Neutral" xfId="1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99060</xdr:colOff>
      <xdr:row>14</xdr:row>
      <xdr:rowOff>7620</xdr:rowOff>
    </xdr:from>
    <xdr:ext cx="868828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927860" y="2674620"/>
              <a:ext cx="868828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−0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3−0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−0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1−0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927860" y="2674620"/>
              <a:ext cx="868828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𝑥−0)/(3−0)=(𝑦−0)/(1−0)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10</xdr:col>
      <xdr:colOff>533401</xdr:colOff>
      <xdr:row>0</xdr:row>
      <xdr:rowOff>0</xdr:rowOff>
    </xdr:from>
    <xdr:to>
      <xdr:col>16</xdr:col>
      <xdr:colOff>435585</xdr:colOff>
      <xdr:row>10</xdr:row>
      <xdr:rowOff>91440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29401" y="0"/>
          <a:ext cx="3559784" cy="2148840"/>
        </a:xfrm>
        <a:prstGeom prst="rect">
          <a:avLst/>
        </a:prstGeom>
      </xdr:spPr>
    </xdr:pic>
    <xdr:clientData/>
  </xdr:twoCellAnchor>
  <xdr:oneCellAnchor>
    <xdr:from>
      <xdr:col>3</xdr:col>
      <xdr:colOff>99060</xdr:colOff>
      <xdr:row>22</xdr:row>
      <xdr:rowOff>7620</xdr:rowOff>
    </xdr:from>
    <xdr:ext cx="868828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927860" y="4198620"/>
              <a:ext cx="868828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−3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4−3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6−1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927860" y="4198620"/>
              <a:ext cx="868828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𝑥−3)/(4−3)=(𝑦−1)/(6−1)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99060</xdr:colOff>
      <xdr:row>30</xdr:row>
      <xdr:rowOff>7620</xdr:rowOff>
    </xdr:from>
    <xdr:ext cx="868828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1927860" y="5722620"/>
              <a:ext cx="868828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7−4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−6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7−6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927860" y="5722620"/>
              <a:ext cx="868828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𝑥−4)/(7−4)=(𝑦−6)/(7−6)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260794</xdr:colOff>
      <xdr:row>38</xdr:row>
      <xdr:rowOff>152463</xdr:rowOff>
    </xdr:from>
    <xdr:ext cx="1870384" cy="8436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1479994" y="7391463"/>
              <a:ext cx="1870384" cy="8436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den>
                            </m:f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       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∈[0,3]</m:t>
                            </m:r>
                          </m:e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=5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−14       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∈[3,4]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     </m:t>
                            </m:r>
                          </m:e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+14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den>
                            </m:f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    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∈[4,7]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479994" y="7391463"/>
              <a:ext cx="1870384" cy="8436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{█(</a:t>
              </a:r>
              <a:r>
                <a:rPr lang="en-US" sz="1100" b="0" i="0">
                  <a:latin typeface="Cambria Math" panose="02040503050406030204" pitchFamily="18" charset="0"/>
                </a:rPr>
                <a:t>𝑦=𝑥/3          𝑥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∈[0,3]@</a:t>
              </a:r>
              <a:r>
                <a:rPr lang="en-US" sz="1100" b="0" i="0">
                  <a:latin typeface="Cambria Math" panose="02040503050406030204" pitchFamily="18" charset="0"/>
                </a:rPr>
                <a:t>𝑦=5𝑥−14       𝑥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∈[3,4]</a:t>
              </a:r>
              <a:r>
                <a:rPr lang="en-US" sz="1100" b="0" i="0">
                  <a:latin typeface="Cambria Math" panose="02040503050406030204" pitchFamily="18" charset="0"/>
                </a:rPr>
                <a:t>      @𝑦=(𝑥+14)/3       𝑥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∈[4,7])┤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9"/>
  <sheetViews>
    <sheetView workbookViewId="0">
      <selection activeCell="J8" sqref="J8"/>
    </sheetView>
  </sheetViews>
  <sheetFormatPr defaultRowHeight="15" x14ac:dyDescent="0.25"/>
  <sheetData>
    <row r="2" spans="2:30" ht="17.25" thickBot="1" x14ac:dyDescent="0.3">
      <c r="B2" s="1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3">
        <v>0</v>
      </c>
    </row>
    <row r="3" spans="2:30" ht="17.25" thickBot="1" x14ac:dyDescent="0.3">
      <c r="B3" s="4">
        <v>0</v>
      </c>
      <c r="C3" s="5">
        <v>5</v>
      </c>
      <c r="D3" s="6">
        <v>7</v>
      </c>
      <c r="E3" s="6">
        <v>6</v>
      </c>
      <c r="F3" s="6">
        <v>4</v>
      </c>
      <c r="G3" s="6">
        <v>3</v>
      </c>
      <c r="H3" s="7">
        <v>0</v>
      </c>
      <c r="J3" s="8">
        <f>MAX(F11,P11,Z11,F18,P18,Z18,F25,P25)</f>
        <v>55</v>
      </c>
      <c r="K3" s="8">
        <f>MAX(G11,Q11,AA11,G18,Q18,AA18,G25,Q25)</f>
        <v>54</v>
      </c>
      <c r="L3" s="8">
        <f>MAX(H11,R11,AB11,H18,R18,AB18,H25,R25)</f>
        <v>69</v>
      </c>
      <c r="M3" s="8">
        <f t="shared" ref="M3:N7" si="0">MAX(I11,S11,AC11,I18,S18,AC18,I25,S25)</f>
        <v>72</v>
      </c>
      <c r="N3" s="8">
        <f t="shared" si="0"/>
        <v>80</v>
      </c>
    </row>
    <row r="4" spans="2:30" ht="17.25" thickBot="1" x14ac:dyDescent="0.3">
      <c r="B4" s="4">
        <v>0</v>
      </c>
      <c r="C4" s="9">
        <v>2</v>
      </c>
      <c r="D4" s="10">
        <v>2</v>
      </c>
      <c r="E4" s="10">
        <v>3</v>
      </c>
      <c r="F4" s="10">
        <v>7</v>
      </c>
      <c r="G4" s="10">
        <v>5</v>
      </c>
      <c r="H4" s="7">
        <v>0</v>
      </c>
      <c r="J4" s="8">
        <f t="shared" ref="J4:L7" si="1">MAX(F12,P12,Z12,F19,P19,Z19,F26,P26)</f>
        <v>75</v>
      </c>
      <c r="K4" s="8">
        <f t="shared" si="1"/>
        <v>27</v>
      </c>
      <c r="L4" s="8">
        <f t="shared" si="1"/>
        <v>19</v>
      </c>
      <c r="M4" s="8">
        <f t="shared" si="0"/>
        <v>17</v>
      </c>
      <c r="N4" s="8">
        <f t="shared" si="0"/>
        <v>69</v>
      </c>
    </row>
    <row r="5" spans="2:30" ht="17.25" thickBot="1" x14ac:dyDescent="0.3">
      <c r="B5" s="4">
        <v>0</v>
      </c>
      <c r="C5" s="9">
        <v>5</v>
      </c>
      <c r="D5" s="10">
        <v>6</v>
      </c>
      <c r="E5" s="10">
        <v>7</v>
      </c>
      <c r="F5" s="10">
        <v>2</v>
      </c>
      <c r="G5" s="10">
        <v>7</v>
      </c>
      <c r="H5" s="7">
        <v>0</v>
      </c>
      <c r="J5" s="8">
        <f t="shared" si="1"/>
        <v>53</v>
      </c>
      <c r="K5" s="8">
        <f t="shared" si="1"/>
        <v>37</v>
      </c>
      <c r="L5" s="8">
        <f t="shared" si="1"/>
        <v>19</v>
      </c>
      <c r="M5" s="8">
        <f t="shared" si="0"/>
        <v>32</v>
      </c>
      <c r="N5" s="8">
        <f t="shared" si="0"/>
        <v>60</v>
      </c>
    </row>
    <row r="6" spans="2:30" ht="17.25" thickBot="1" x14ac:dyDescent="0.3">
      <c r="B6" s="4">
        <v>0</v>
      </c>
      <c r="C6" s="9">
        <v>4</v>
      </c>
      <c r="D6" s="10">
        <v>3</v>
      </c>
      <c r="E6" s="10">
        <v>5</v>
      </c>
      <c r="F6" s="10">
        <v>3</v>
      </c>
      <c r="G6" s="10">
        <v>3</v>
      </c>
      <c r="H6" s="7">
        <v>0</v>
      </c>
      <c r="J6" s="8">
        <f t="shared" si="1"/>
        <v>66</v>
      </c>
      <c r="K6" s="8">
        <f t="shared" si="1"/>
        <v>30</v>
      </c>
      <c r="L6" s="8">
        <f t="shared" si="1"/>
        <v>31</v>
      </c>
      <c r="M6" s="8">
        <f t="shared" si="0"/>
        <v>29</v>
      </c>
      <c r="N6" s="8">
        <f t="shared" si="0"/>
        <v>66</v>
      </c>
    </row>
    <row r="7" spans="2:30" ht="17.25" thickBot="1" x14ac:dyDescent="0.3">
      <c r="B7" s="4">
        <v>0</v>
      </c>
      <c r="C7" s="9">
        <v>4</v>
      </c>
      <c r="D7" s="10">
        <v>4</v>
      </c>
      <c r="E7" s="10">
        <v>7</v>
      </c>
      <c r="F7" s="10">
        <v>5</v>
      </c>
      <c r="G7" s="10">
        <v>5</v>
      </c>
      <c r="H7" s="7">
        <v>0</v>
      </c>
      <c r="J7" s="8">
        <f t="shared" si="1"/>
        <v>55</v>
      </c>
      <c r="K7" s="8">
        <f t="shared" si="1"/>
        <v>69</v>
      </c>
      <c r="L7" s="8">
        <f t="shared" si="1"/>
        <v>60</v>
      </c>
      <c r="M7" s="8">
        <f t="shared" si="0"/>
        <v>69</v>
      </c>
      <c r="N7" s="8">
        <f>MAX(J15,T15,AD15,J22,T22,AD22,J29,T29)</f>
        <v>55</v>
      </c>
    </row>
    <row r="8" spans="2:30" ht="16.5" x14ac:dyDescent="0.25">
      <c r="B8" s="11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3">
        <v>0</v>
      </c>
    </row>
    <row r="10" spans="2:30" x14ac:dyDescent="0.25">
      <c r="B10" s="14" t="s">
        <v>0</v>
      </c>
      <c r="C10" s="15"/>
      <c r="D10" s="15"/>
      <c r="E10" s="15"/>
      <c r="F10" s="15"/>
      <c r="G10" s="15"/>
      <c r="H10" s="15"/>
      <c r="I10" s="15"/>
      <c r="J10" s="16"/>
      <c r="L10" s="14" t="s">
        <v>1</v>
      </c>
      <c r="M10" s="15"/>
      <c r="N10" s="15"/>
      <c r="O10" s="15"/>
      <c r="P10" s="15"/>
      <c r="Q10" s="15"/>
      <c r="R10" s="15"/>
      <c r="S10" s="15"/>
      <c r="T10" s="16"/>
      <c r="V10" s="14" t="s">
        <v>2</v>
      </c>
      <c r="W10" s="15"/>
      <c r="X10" s="15"/>
      <c r="Y10" s="15"/>
      <c r="Z10" s="15"/>
      <c r="AA10" s="15"/>
      <c r="AB10" s="15"/>
      <c r="AC10" s="15"/>
      <c r="AD10" s="16"/>
    </row>
    <row r="11" spans="2:30" ht="16.5" x14ac:dyDescent="0.25">
      <c r="B11" s="17">
        <v>-3</v>
      </c>
      <c r="C11" s="17">
        <v>-3</v>
      </c>
      <c r="D11" s="17">
        <v>5</v>
      </c>
      <c r="E11" s="18"/>
      <c r="F11" s="19">
        <f>ABS(B2*$B$11+C2*$C$11+D2*$D$11+B3*$B$12+C3*$C$12+D3*$D$12+B4*$B$13+C4*$C$13+D4*$D$13)</f>
        <v>39</v>
      </c>
      <c r="G11" s="19">
        <f>ABS(C2*$B$11+D2*$C$11+E2*$D$11+C3*$B$12+D3*$C$12+E3*$D$12+C4*$B$13+D4*$C$13+E4*$D$13)</f>
        <v>18</v>
      </c>
      <c r="H11" s="19">
        <f t="shared" ref="F11:J15" si="2">ABS(D2*$B$11+E2*$C$11+F2*$D$11+D3*$B$12+E3*$C$12+F3*$D$12+D4*$B$13+E4*$C$13+F4*$D$13)</f>
        <v>19</v>
      </c>
      <c r="I11" s="19">
        <f t="shared" si="2"/>
        <v>8</v>
      </c>
      <c r="J11" s="19">
        <f t="shared" si="2"/>
        <v>48</v>
      </c>
      <c r="L11" s="17">
        <v>-3</v>
      </c>
      <c r="M11" s="17">
        <v>5</v>
      </c>
      <c r="N11" s="17">
        <v>5</v>
      </c>
      <c r="O11" s="18"/>
      <c r="P11" s="19">
        <f>ABS(B2*$L$11+C2*$M$11+D2*$N$11+B3*$L$12+C3*$M$12+D3*$N$12+B4*$L$13+C4*$M$13+D4*$N$13)</f>
        <v>23</v>
      </c>
      <c r="Q11" s="19">
        <f t="shared" ref="Q11:T15" si="3">ABS(C2*$L$11+D2*$M$11+E2*$N$11+C3*$L$12+D3*$M$12+E3*$N$12+C4*$L$13+D4*$M$13+E4*$N$13)</f>
        <v>6</v>
      </c>
      <c r="R11" s="19">
        <f t="shared" si="3"/>
        <v>37</v>
      </c>
      <c r="S11" s="19">
        <f t="shared" si="3"/>
        <v>48</v>
      </c>
      <c r="T11" s="19">
        <f t="shared" si="3"/>
        <v>48</v>
      </c>
      <c r="V11" s="17">
        <v>5</v>
      </c>
      <c r="W11" s="17">
        <v>5</v>
      </c>
      <c r="X11" s="17">
        <v>5</v>
      </c>
      <c r="Y11" s="18"/>
      <c r="Z11" s="19">
        <f>ABS(B2*$V$11+C2*$W$11+D2*$X$11+B3*$V$12+C3*$W$12+D3*$X$12+B4*$V$13+C4*$W$13+D4*$X$13)</f>
        <v>33</v>
      </c>
      <c r="AA11" s="19">
        <f t="shared" ref="AA11:AD15" si="4">ABS(C2*$V$11+D2*$W$11+E2*$X$11+C3*$V$12+D3*$W$12+E3*$X$12+C4*$V$13+D4*$W$13+E4*$X$13)</f>
        <v>54</v>
      </c>
      <c r="AB11" s="19">
        <f t="shared" si="4"/>
        <v>69</v>
      </c>
      <c r="AC11" s="19">
        <f t="shared" si="4"/>
        <v>72</v>
      </c>
      <c r="AD11" s="19">
        <f t="shared" si="4"/>
        <v>48</v>
      </c>
    </row>
    <row r="12" spans="2:30" ht="16.5" x14ac:dyDescent="0.25">
      <c r="B12" s="17">
        <v>-3</v>
      </c>
      <c r="C12" s="17">
        <v>0</v>
      </c>
      <c r="D12" s="17">
        <v>5</v>
      </c>
      <c r="E12" s="18"/>
      <c r="F12" s="19">
        <f t="shared" si="2"/>
        <v>45</v>
      </c>
      <c r="G12" s="19">
        <f t="shared" si="2"/>
        <v>5</v>
      </c>
      <c r="H12" s="19">
        <f t="shared" si="2"/>
        <v>19</v>
      </c>
      <c r="I12" s="19">
        <f t="shared" si="2"/>
        <v>9</v>
      </c>
      <c r="J12" s="19">
        <f t="shared" si="2"/>
        <v>69</v>
      </c>
      <c r="L12" s="17">
        <v>-3</v>
      </c>
      <c r="M12" s="17">
        <v>0</v>
      </c>
      <c r="N12" s="17">
        <v>5</v>
      </c>
      <c r="O12" s="18"/>
      <c r="P12" s="19">
        <f t="shared" ref="P12:P15" si="5">ABS(B3*$L$11+C3*$M$11+D3*$N$11+B4*$L$12+C4*$M$12+D4*$N$12+B5*$L$13+C5*$M$13+D5*$N$13)</f>
        <v>37</v>
      </c>
      <c r="Q12" s="19">
        <f t="shared" si="3"/>
        <v>5</v>
      </c>
      <c r="R12" s="19">
        <f t="shared" si="3"/>
        <v>13</v>
      </c>
      <c r="S12" s="19">
        <f t="shared" si="3"/>
        <v>15</v>
      </c>
      <c r="T12" s="19">
        <f t="shared" si="3"/>
        <v>45</v>
      </c>
      <c r="V12" s="17">
        <v>-3</v>
      </c>
      <c r="W12" s="17">
        <v>0</v>
      </c>
      <c r="X12" s="17">
        <v>-3</v>
      </c>
      <c r="Y12" s="18"/>
      <c r="Z12" s="19">
        <f t="shared" ref="Z12:Z15" si="6">ABS(B3*$V$11+C3*$W$11+D3*$X$11+B4*$V$12+C4*$W$12+D4*$X$12+B5*$V$13+C5*$W$13+D5*$X$13)</f>
        <v>21</v>
      </c>
      <c r="AA12" s="19">
        <f t="shared" si="4"/>
        <v>21</v>
      </c>
      <c r="AB12" s="19">
        <f t="shared" si="4"/>
        <v>13</v>
      </c>
      <c r="AC12" s="19">
        <f t="shared" si="4"/>
        <v>7</v>
      </c>
      <c r="AD12" s="19">
        <f t="shared" si="4"/>
        <v>13</v>
      </c>
    </row>
    <row r="13" spans="2:30" ht="16.5" x14ac:dyDescent="0.25">
      <c r="B13" s="17">
        <v>-3</v>
      </c>
      <c r="C13" s="17">
        <v>-3</v>
      </c>
      <c r="D13" s="17">
        <v>5</v>
      </c>
      <c r="E13" s="18"/>
      <c r="F13" s="19">
        <f t="shared" si="2"/>
        <v>37</v>
      </c>
      <c r="G13" s="19">
        <f t="shared" si="2"/>
        <v>27</v>
      </c>
      <c r="H13" s="19">
        <f t="shared" si="2"/>
        <v>3</v>
      </c>
      <c r="I13" s="19">
        <f t="shared" si="2"/>
        <v>0</v>
      </c>
      <c r="J13" s="19">
        <f t="shared" si="2"/>
        <v>60</v>
      </c>
      <c r="L13" s="17">
        <v>-3</v>
      </c>
      <c r="M13" s="17">
        <v>-3</v>
      </c>
      <c r="N13" s="17">
        <v>-3</v>
      </c>
      <c r="O13" s="18"/>
      <c r="P13" s="19">
        <f t="shared" si="5"/>
        <v>29</v>
      </c>
      <c r="Q13" s="19">
        <f t="shared" si="3"/>
        <v>3</v>
      </c>
      <c r="R13" s="19">
        <f t="shared" si="3"/>
        <v>3</v>
      </c>
      <c r="S13" s="19">
        <f t="shared" si="3"/>
        <v>32</v>
      </c>
      <c r="T13" s="19">
        <f t="shared" si="3"/>
        <v>20</v>
      </c>
      <c r="V13" s="17">
        <v>-3</v>
      </c>
      <c r="W13" s="17">
        <v>-3</v>
      </c>
      <c r="X13" s="17">
        <v>-3</v>
      </c>
      <c r="Y13" s="18"/>
      <c r="Z13" s="19">
        <f t="shared" si="6"/>
        <v>19</v>
      </c>
      <c r="AA13" s="19">
        <f t="shared" si="4"/>
        <v>37</v>
      </c>
      <c r="AB13" s="19">
        <f t="shared" si="4"/>
        <v>3</v>
      </c>
      <c r="AC13" s="19">
        <f t="shared" si="4"/>
        <v>0</v>
      </c>
      <c r="AD13" s="19">
        <f t="shared" si="4"/>
        <v>36</v>
      </c>
    </row>
    <row r="14" spans="2:30" x14ac:dyDescent="0.25">
      <c r="B14" s="20"/>
      <c r="C14" s="18"/>
      <c r="D14" s="18"/>
      <c r="E14" s="18"/>
      <c r="F14" s="19">
        <f t="shared" si="2"/>
        <v>38</v>
      </c>
      <c r="G14" s="19">
        <f t="shared" si="2"/>
        <v>26</v>
      </c>
      <c r="H14" s="19">
        <f t="shared" si="2"/>
        <v>31</v>
      </c>
      <c r="I14" s="19">
        <f t="shared" si="2"/>
        <v>3</v>
      </c>
      <c r="J14" s="19">
        <f t="shared" si="2"/>
        <v>66</v>
      </c>
      <c r="L14" s="20"/>
      <c r="M14" s="18"/>
      <c r="N14" s="18"/>
      <c r="O14" s="18"/>
      <c r="P14" s="19">
        <f t="shared" si="5"/>
        <v>46</v>
      </c>
      <c r="Q14" s="19">
        <f t="shared" si="3"/>
        <v>18</v>
      </c>
      <c r="R14" s="19">
        <f t="shared" si="3"/>
        <v>15</v>
      </c>
      <c r="S14" s="19">
        <f t="shared" si="3"/>
        <v>27</v>
      </c>
      <c r="T14" s="19">
        <f t="shared" si="3"/>
        <v>10</v>
      </c>
      <c r="V14" s="20"/>
      <c r="W14" s="18"/>
      <c r="X14" s="18"/>
      <c r="Y14" s="18"/>
      <c r="Z14" s="19">
        <f t="shared" si="6"/>
        <v>22</v>
      </c>
      <c r="AA14" s="19">
        <f t="shared" si="4"/>
        <v>18</v>
      </c>
      <c r="AB14" s="19">
        <f t="shared" si="4"/>
        <v>9</v>
      </c>
      <c r="AC14" s="19">
        <f t="shared" si="4"/>
        <v>5</v>
      </c>
      <c r="AD14" s="19">
        <f t="shared" si="4"/>
        <v>6</v>
      </c>
    </row>
    <row r="15" spans="2:30" x14ac:dyDescent="0.25">
      <c r="B15" s="21"/>
      <c r="C15" s="22"/>
      <c r="D15" s="22"/>
      <c r="E15" s="22"/>
      <c r="F15" s="19">
        <f t="shared" si="2"/>
        <v>23</v>
      </c>
      <c r="G15" s="19">
        <f t="shared" si="2"/>
        <v>27</v>
      </c>
      <c r="H15" s="19">
        <f t="shared" si="2"/>
        <v>4</v>
      </c>
      <c r="I15" s="19">
        <f t="shared" si="2"/>
        <v>5</v>
      </c>
      <c r="J15" s="19">
        <f t="shared" si="2"/>
        <v>33</v>
      </c>
      <c r="L15" s="21"/>
      <c r="M15" s="22"/>
      <c r="N15" s="22"/>
      <c r="O15" s="22"/>
      <c r="P15" s="19">
        <f t="shared" si="5"/>
        <v>55</v>
      </c>
      <c r="Q15" s="19">
        <f t="shared" si="3"/>
        <v>51</v>
      </c>
      <c r="R15" s="19">
        <f t="shared" si="3"/>
        <v>44</v>
      </c>
      <c r="S15" s="19">
        <f t="shared" si="3"/>
        <v>19</v>
      </c>
      <c r="T15" s="19">
        <f t="shared" si="3"/>
        <v>9</v>
      </c>
      <c r="V15" s="21"/>
      <c r="W15" s="22"/>
      <c r="X15" s="22"/>
      <c r="Y15" s="22"/>
      <c r="Z15" s="19">
        <f t="shared" si="6"/>
        <v>23</v>
      </c>
      <c r="AA15" s="19">
        <f t="shared" si="4"/>
        <v>27</v>
      </c>
      <c r="AB15" s="19">
        <f t="shared" si="4"/>
        <v>28</v>
      </c>
      <c r="AC15" s="19">
        <f t="shared" si="4"/>
        <v>19</v>
      </c>
      <c r="AD15" s="19">
        <f t="shared" si="4"/>
        <v>15</v>
      </c>
    </row>
    <row r="16" spans="2:30" x14ac:dyDescent="0.25">
      <c r="E16" s="18"/>
      <c r="F16" s="18"/>
      <c r="G16" s="18"/>
      <c r="H16" s="18"/>
      <c r="I16" s="18"/>
    </row>
    <row r="17" spans="2:30" x14ac:dyDescent="0.25">
      <c r="B17" s="14" t="s">
        <v>3</v>
      </c>
      <c r="C17" s="15"/>
      <c r="D17" s="15"/>
      <c r="E17" s="15"/>
      <c r="F17" s="15"/>
      <c r="G17" s="15"/>
      <c r="H17" s="15"/>
      <c r="I17" s="15"/>
      <c r="J17" s="16"/>
      <c r="L17" s="14" t="s">
        <v>4</v>
      </c>
      <c r="M17" s="15"/>
      <c r="N17" s="15"/>
      <c r="O17" s="15"/>
      <c r="P17" s="15"/>
      <c r="Q17" s="15"/>
      <c r="R17" s="15"/>
      <c r="S17" s="15"/>
      <c r="T17" s="16"/>
      <c r="V17" s="14" t="s">
        <v>5</v>
      </c>
      <c r="W17" s="15"/>
      <c r="X17" s="15"/>
      <c r="Y17" s="15"/>
      <c r="Z17" s="15"/>
      <c r="AA17" s="15"/>
      <c r="AB17" s="15"/>
      <c r="AC17" s="15"/>
      <c r="AD17" s="16"/>
    </row>
    <row r="18" spans="2:30" ht="16.5" x14ac:dyDescent="0.25">
      <c r="B18" s="17">
        <v>5</v>
      </c>
      <c r="C18" s="17">
        <v>5</v>
      </c>
      <c r="D18" s="17">
        <v>-3</v>
      </c>
      <c r="E18" s="18"/>
      <c r="F18" s="19">
        <f>ABS(B2*$B$18+C2*$C$18+D2*$D$18+B3*$B$19+C3*$C$19+D3*$D$19+B4*$B$20+C4*$C$20+D4*$D$20)</f>
        <v>33</v>
      </c>
      <c r="G18" s="19">
        <f t="shared" ref="G18:J22" si="7">ABS(C2*$B$18+D2*$C$18+E2*$D$18+C3*$B$19+D3*$C$19+E3*$D$19+C4*$B$20+D4*$C$20+E4*$D$20)</f>
        <v>14</v>
      </c>
      <c r="H18" s="19">
        <f t="shared" si="7"/>
        <v>13</v>
      </c>
      <c r="I18" s="19">
        <f t="shared" si="7"/>
        <v>24</v>
      </c>
      <c r="J18" s="19">
        <f t="shared" si="7"/>
        <v>16</v>
      </c>
      <c r="L18" s="17">
        <v>5</v>
      </c>
      <c r="M18" s="17">
        <v>-3</v>
      </c>
      <c r="N18" s="17">
        <v>-3</v>
      </c>
      <c r="O18" s="18"/>
      <c r="P18" s="19">
        <f>ABS(B2*$L$18+C2*$M$18+D2*$N$18+B3*$L$19+C3*$M$19+D3*$N$19+B4*$L$20+C4*$M$20+D4*$N$20)</f>
        <v>33</v>
      </c>
      <c r="Q18" s="19">
        <f t="shared" ref="Q18:T22" si="8">ABS(C2*$L$18+D2*$M$18+E2*$N$18+C3*$L$19+D3*$M$19+E3*$N$19+C4*$L$20+D4*$M$20+E4*$N$20)</f>
        <v>2</v>
      </c>
      <c r="R18" s="19">
        <f t="shared" si="8"/>
        <v>3</v>
      </c>
      <c r="S18" s="19">
        <f t="shared" si="8"/>
        <v>0</v>
      </c>
      <c r="T18" s="19">
        <f t="shared" si="8"/>
        <v>40</v>
      </c>
      <c r="V18" s="17">
        <v>-3</v>
      </c>
      <c r="W18" s="17">
        <v>-3</v>
      </c>
      <c r="X18" s="17">
        <v>-3</v>
      </c>
      <c r="Y18" s="18"/>
      <c r="Z18" s="19">
        <f>ABS(B2*$V$18+C2*$W$18+D2*$X$18+B3*$V$19+C3*$W$19+D3*$X$19+B4*$V$20+C4*$W$20+D4*$X$20)</f>
        <v>17</v>
      </c>
      <c r="AA18" s="19">
        <f t="shared" ref="AA18:AD22" si="9">ABS(C2*$V$18+D2*$W$18+E2*$X$18+C3*$V$19+D3*$W$19+E3*$X$19+C4*$V$20+D4*$W$20+E4*$X$20)</f>
        <v>18</v>
      </c>
      <c r="AB18" s="19">
        <f t="shared" si="9"/>
        <v>27</v>
      </c>
      <c r="AC18" s="19">
        <f t="shared" si="9"/>
        <v>56</v>
      </c>
      <c r="AD18" s="19">
        <f t="shared" si="9"/>
        <v>80</v>
      </c>
    </row>
    <row r="19" spans="2:30" ht="16.5" x14ac:dyDescent="0.25">
      <c r="B19" s="17">
        <v>5</v>
      </c>
      <c r="C19" s="17">
        <v>0</v>
      </c>
      <c r="D19" s="17">
        <v>-3</v>
      </c>
      <c r="E19" s="18"/>
      <c r="F19" s="19">
        <f t="shared" ref="F19:F22" si="10">ABS(B3*$B$18+C3*$C$18+D3*$D$18+B4*$B$19+C4*$C$19+D4*$D$19+B5*$B$20+C5*$C$20+D5*$D$20)</f>
        <v>35</v>
      </c>
      <c r="G19" s="19">
        <f t="shared" si="7"/>
        <v>11</v>
      </c>
      <c r="H19" s="19">
        <f t="shared" si="7"/>
        <v>3</v>
      </c>
      <c r="I19" s="19">
        <f t="shared" si="7"/>
        <v>7</v>
      </c>
      <c r="J19" s="19">
        <f t="shared" si="7"/>
        <v>43</v>
      </c>
      <c r="L19" s="17">
        <v>5</v>
      </c>
      <c r="M19" s="17">
        <v>0</v>
      </c>
      <c r="N19" s="17">
        <v>-3</v>
      </c>
      <c r="O19" s="18"/>
      <c r="P19" s="19">
        <f t="shared" ref="P19:P22" si="11">ABS(B3*$L$18+C3*$M$18+D3*$N$18+B4*$L$19+C4*$M$19+D4*$N$19+B5*$L$20+C5*$M$20+D5*$N$20)</f>
        <v>75</v>
      </c>
      <c r="Q19" s="19">
        <f t="shared" si="8"/>
        <v>27</v>
      </c>
      <c r="R19" s="19">
        <f t="shared" si="8"/>
        <v>3</v>
      </c>
      <c r="S19" s="19">
        <f t="shared" si="8"/>
        <v>17</v>
      </c>
      <c r="T19" s="19">
        <f t="shared" si="8"/>
        <v>35</v>
      </c>
      <c r="V19" s="17">
        <v>5</v>
      </c>
      <c r="W19" s="17">
        <v>0</v>
      </c>
      <c r="X19" s="17">
        <v>-3</v>
      </c>
      <c r="Y19" s="18"/>
      <c r="Z19" s="19">
        <f t="shared" ref="Z19:Z22" si="12">ABS(B3*$V$18+C3*$W$18+D3*$X$18+B4*$V$19+C4*$W$19+D4*$X$19+B5*$V$20+C5*$W$20+D5*$X$20)</f>
        <v>35</v>
      </c>
      <c r="AA19" s="19">
        <f t="shared" si="9"/>
        <v>19</v>
      </c>
      <c r="AB19" s="19">
        <f t="shared" si="9"/>
        <v>3</v>
      </c>
      <c r="AC19" s="19">
        <f t="shared" si="9"/>
        <v>15</v>
      </c>
      <c r="AD19" s="19">
        <f t="shared" si="9"/>
        <v>59</v>
      </c>
    </row>
    <row r="20" spans="2:30" ht="16.5" x14ac:dyDescent="0.25">
      <c r="B20" s="17">
        <v>-3</v>
      </c>
      <c r="C20" s="17">
        <v>-3</v>
      </c>
      <c r="D20" s="17">
        <v>-3</v>
      </c>
      <c r="E20" s="18"/>
      <c r="F20" s="19">
        <f t="shared" si="10"/>
        <v>35</v>
      </c>
      <c r="G20" s="19">
        <f t="shared" si="7"/>
        <v>21</v>
      </c>
      <c r="H20" s="19">
        <f t="shared" si="7"/>
        <v>5</v>
      </c>
      <c r="I20" s="19">
        <f t="shared" si="7"/>
        <v>16</v>
      </c>
      <c r="J20" s="19">
        <f t="shared" si="7"/>
        <v>52</v>
      </c>
      <c r="L20" s="17">
        <v>5</v>
      </c>
      <c r="M20" s="17">
        <v>-3</v>
      </c>
      <c r="N20" s="17">
        <v>-3</v>
      </c>
      <c r="O20" s="18"/>
      <c r="P20" s="19">
        <f t="shared" si="11"/>
        <v>51</v>
      </c>
      <c r="Q20" s="19">
        <f t="shared" si="8"/>
        <v>5</v>
      </c>
      <c r="R20" s="19">
        <f t="shared" si="8"/>
        <v>5</v>
      </c>
      <c r="S20" s="19">
        <f t="shared" si="8"/>
        <v>0</v>
      </c>
      <c r="T20" s="19">
        <f t="shared" si="8"/>
        <v>36</v>
      </c>
      <c r="V20" s="17">
        <v>5</v>
      </c>
      <c r="W20" s="17">
        <v>5</v>
      </c>
      <c r="X20" s="17">
        <v>-3</v>
      </c>
      <c r="Y20" s="18"/>
      <c r="Z20" s="19">
        <f t="shared" si="12"/>
        <v>19</v>
      </c>
      <c r="AA20" s="19">
        <f t="shared" si="9"/>
        <v>3</v>
      </c>
      <c r="AB20" s="19">
        <f t="shared" si="9"/>
        <v>19</v>
      </c>
      <c r="AC20" s="19">
        <f t="shared" si="9"/>
        <v>0</v>
      </c>
      <c r="AD20" s="19">
        <f t="shared" si="9"/>
        <v>4</v>
      </c>
    </row>
    <row r="21" spans="2:30" x14ac:dyDescent="0.25">
      <c r="B21" s="20"/>
      <c r="C21" s="18"/>
      <c r="D21" s="18"/>
      <c r="E21" s="18"/>
      <c r="F21" s="19">
        <f t="shared" si="10"/>
        <v>26</v>
      </c>
      <c r="G21" s="19">
        <f t="shared" si="7"/>
        <v>6</v>
      </c>
      <c r="H21" s="19">
        <f t="shared" si="7"/>
        <v>17</v>
      </c>
      <c r="I21" s="19">
        <f t="shared" si="7"/>
        <v>11</v>
      </c>
      <c r="J21" s="19">
        <f t="shared" si="7"/>
        <v>30</v>
      </c>
      <c r="L21" s="20"/>
      <c r="M21" s="18"/>
      <c r="N21" s="18"/>
      <c r="O21" s="18"/>
      <c r="P21" s="19">
        <f t="shared" si="11"/>
        <v>66</v>
      </c>
      <c r="Q21" s="19">
        <f t="shared" si="8"/>
        <v>22</v>
      </c>
      <c r="R21" s="19">
        <f t="shared" si="8"/>
        <v>7</v>
      </c>
      <c r="S21" s="19">
        <f t="shared" si="8"/>
        <v>29</v>
      </c>
      <c r="T21" s="19">
        <f t="shared" si="8"/>
        <v>14</v>
      </c>
      <c r="V21" s="20"/>
      <c r="W21" s="18"/>
      <c r="X21" s="18"/>
      <c r="Y21" s="18"/>
      <c r="Z21" s="19">
        <f t="shared" si="12"/>
        <v>34</v>
      </c>
      <c r="AA21" s="19">
        <f t="shared" si="9"/>
        <v>30</v>
      </c>
      <c r="AB21" s="19">
        <f t="shared" si="9"/>
        <v>1</v>
      </c>
      <c r="AC21" s="19">
        <f t="shared" si="9"/>
        <v>13</v>
      </c>
      <c r="AD21" s="19">
        <f t="shared" si="9"/>
        <v>38</v>
      </c>
    </row>
    <row r="22" spans="2:30" x14ac:dyDescent="0.25">
      <c r="B22" s="21"/>
      <c r="C22" s="22"/>
      <c r="D22" s="22"/>
      <c r="E22" s="22"/>
      <c r="F22" s="19">
        <f t="shared" si="10"/>
        <v>1</v>
      </c>
      <c r="G22" s="19">
        <f t="shared" si="7"/>
        <v>19</v>
      </c>
      <c r="H22" s="19">
        <f t="shared" si="7"/>
        <v>36</v>
      </c>
      <c r="I22" s="19">
        <f t="shared" si="7"/>
        <v>51</v>
      </c>
      <c r="J22" s="19">
        <f t="shared" si="7"/>
        <v>55</v>
      </c>
      <c r="L22" s="21"/>
      <c r="M22" s="22"/>
      <c r="N22" s="22"/>
      <c r="O22" s="22"/>
      <c r="P22" s="19">
        <f t="shared" si="11"/>
        <v>33</v>
      </c>
      <c r="Q22" s="19">
        <f t="shared" si="8"/>
        <v>5</v>
      </c>
      <c r="R22" s="19">
        <f t="shared" si="8"/>
        <v>4</v>
      </c>
      <c r="S22" s="19">
        <f t="shared" si="8"/>
        <v>27</v>
      </c>
      <c r="T22" s="19">
        <f t="shared" si="8"/>
        <v>31</v>
      </c>
      <c r="V22" s="21"/>
      <c r="W22" s="22"/>
      <c r="X22" s="22"/>
      <c r="Y22" s="22"/>
      <c r="Z22" s="19">
        <f t="shared" si="12"/>
        <v>33</v>
      </c>
      <c r="AA22" s="19">
        <f t="shared" si="9"/>
        <v>37</v>
      </c>
      <c r="AB22" s="19">
        <f t="shared" si="9"/>
        <v>28</v>
      </c>
      <c r="AC22" s="19">
        <f t="shared" si="9"/>
        <v>13</v>
      </c>
      <c r="AD22" s="19">
        <f t="shared" si="9"/>
        <v>7</v>
      </c>
    </row>
    <row r="24" spans="2:30" x14ac:dyDescent="0.25">
      <c r="B24" s="14" t="s">
        <v>6</v>
      </c>
      <c r="C24" s="15"/>
      <c r="D24" s="15"/>
      <c r="E24" s="15"/>
      <c r="F24" s="15"/>
      <c r="G24" s="15"/>
      <c r="H24" s="15"/>
      <c r="I24" s="15"/>
      <c r="J24" s="16"/>
      <c r="L24" s="14" t="s">
        <v>7</v>
      </c>
      <c r="M24" s="15"/>
      <c r="N24" s="15"/>
      <c r="O24" s="15"/>
      <c r="P24" s="15"/>
      <c r="Q24" s="15"/>
      <c r="R24" s="15"/>
      <c r="S24" s="15"/>
      <c r="T24" s="16"/>
    </row>
    <row r="25" spans="2:30" ht="16.5" x14ac:dyDescent="0.25">
      <c r="B25" s="17">
        <v>-3</v>
      </c>
      <c r="C25" s="17">
        <v>-3</v>
      </c>
      <c r="D25" s="17">
        <v>-3</v>
      </c>
      <c r="E25" s="18"/>
      <c r="F25" s="19">
        <f>ABS(B2*$B$25+C2*$C$25+D2*$D$25+B3*$B$26+C3*$C$26+D3*$D$26+B4*$B$27+C4*$C$27+D4*$D$27)</f>
        <v>1</v>
      </c>
      <c r="G25" s="19">
        <f t="shared" ref="G25:J29" si="13">ABS(C2*$B$25+D2*$C$25+E2*$D$25+C3*$B$26+D3*$C$26+E3*$D$26+C4*$B$27+D4*$C$27+E4*$D$27)</f>
        <v>2</v>
      </c>
      <c r="H25" s="19">
        <f t="shared" si="13"/>
        <v>27</v>
      </c>
      <c r="I25" s="19">
        <f t="shared" si="13"/>
        <v>48</v>
      </c>
      <c r="J25" s="19">
        <f t="shared" si="13"/>
        <v>48</v>
      </c>
      <c r="L25" s="17">
        <v>-3</v>
      </c>
      <c r="M25" s="17">
        <v>-3</v>
      </c>
      <c r="N25" s="17">
        <v>-3</v>
      </c>
      <c r="O25" s="18"/>
      <c r="P25" s="19">
        <f>ABS(B2*$L$25+C2*$M$25+D2*$N$25+B3*$L$26+C3*$M$26+D3*$N$26+B4*$L$27+C4*$M$27+D4*$N$27)</f>
        <v>55</v>
      </c>
      <c r="Q25" s="19">
        <f t="shared" ref="Q25:T29" si="14">ABS(C2*$L$25+D2*$M$25+E2*$N$25+C3*$L$26+D3*$M$26+E3*$N$26+C4*$L$27+D4*$M$27+E4*$N$27)</f>
        <v>34</v>
      </c>
      <c r="R25" s="19">
        <f t="shared" si="14"/>
        <v>43</v>
      </c>
      <c r="S25" s="19">
        <f t="shared" si="14"/>
        <v>48</v>
      </c>
      <c r="T25" s="19">
        <f t="shared" si="14"/>
        <v>8</v>
      </c>
    </row>
    <row r="26" spans="2:30" ht="16.5" x14ac:dyDescent="0.25">
      <c r="B26" s="17">
        <v>-3</v>
      </c>
      <c r="C26" s="17">
        <v>0</v>
      </c>
      <c r="D26" s="17">
        <v>-3</v>
      </c>
      <c r="E26" s="18"/>
      <c r="F26" s="19">
        <f t="shared" ref="F26:F29" si="15">ABS(B3*$B$25+C3*$C$25+D3*$D$25+B4*$B$26+C4*$C$26+D4*$D$26+B5*$B$27+C5*$C$27+D5*$D$27)</f>
        <v>13</v>
      </c>
      <c r="G26" s="19">
        <f t="shared" si="13"/>
        <v>21</v>
      </c>
      <c r="H26" s="19">
        <f t="shared" si="13"/>
        <v>3</v>
      </c>
      <c r="I26" s="19">
        <f t="shared" si="13"/>
        <v>17</v>
      </c>
      <c r="J26" s="19">
        <f t="shared" si="13"/>
        <v>3</v>
      </c>
      <c r="L26" s="17">
        <v>-3</v>
      </c>
      <c r="M26" s="17">
        <v>0</v>
      </c>
      <c r="N26" s="17">
        <v>5</v>
      </c>
      <c r="O26" s="18"/>
      <c r="P26" s="19">
        <f t="shared" ref="P26:P29" si="16">ABS(B3*$L$25+C3*$M$25+D3*$N$25+B4*$L$26+C4*$M$26+D4*$N$26+B5*$L$27+C5*$M$27+D5*$N$27)</f>
        <v>29</v>
      </c>
      <c r="Q26" s="19">
        <f t="shared" si="14"/>
        <v>5</v>
      </c>
      <c r="R26" s="19">
        <f t="shared" si="14"/>
        <v>5</v>
      </c>
      <c r="S26" s="19">
        <f t="shared" si="14"/>
        <v>1</v>
      </c>
      <c r="T26" s="19">
        <f t="shared" si="14"/>
        <v>13</v>
      </c>
    </row>
    <row r="27" spans="2:30" ht="16.5" x14ac:dyDescent="0.25">
      <c r="B27" s="17">
        <v>5</v>
      </c>
      <c r="C27" s="17">
        <v>5</v>
      </c>
      <c r="D27" s="17">
        <v>5</v>
      </c>
      <c r="E27" s="18"/>
      <c r="F27" s="19">
        <f t="shared" si="15"/>
        <v>5</v>
      </c>
      <c r="G27" s="19">
        <f t="shared" si="13"/>
        <v>3</v>
      </c>
      <c r="H27" s="19">
        <f t="shared" si="13"/>
        <v>5</v>
      </c>
      <c r="I27" s="19">
        <f t="shared" si="13"/>
        <v>32</v>
      </c>
      <c r="J27" s="19">
        <f t="shared" si="13"/>
        <v>12</v>
      </c>
      <c r="L27" s="17">
        <v>-3</v>
      </c>
      <c r="M27" s="17">
        <v>5</v>
      </c>
      <c r="N27" s="17">
        <v>5</v>
      </c>
      <c r="O27" s="18"/>
      <c r="P27" s="19">
        <f t="shared" si="16"/>
        <v>53</v>
      </c>
      <c r="Q27" s="19">
        <f t="shared" si="14"/>
        <v>27</v>
      </c>
      <c r="R27" s="19">
        <f t="shared" si="14"/>
        <v>13</v>
      </c>
      <c r="S27" s="19">
        <f t="shared" si="14"/>
        <v>16</v>
      </c>
      <c r="T27" s="19">
        <f t="shared" si="14"/>
        <v>36</v>
      </c>
    </row>
    <row r="28" spans="2:30" x14ac:dyDescent="0.25">
      <c r="B28" s="20"/>
      <c r="C28" s="18"/>
      <c r="D28" s="18"/>
      <c r="E28" s="18"/>
      <c r="F28" s="19">
        <f t="shared" si="15"/>
        <v>2</v>
      </c>
      <c r="G28" s="19">
        <f t="shared" si="13"/>
        <v>6</v>
      </c>
      <c r="H28" s="19">
        <f t="shared" si="13"/>
        <v>17</v>
      </c>
      <c r="I28" s="19">
        <f t="shared" si="13"/>
        <v>13</v>
      </c>
      <c r="J28" s="19">
        <f t="shared" si="13"/>
        <v>14</v>
      </c>
      <c r="L28" s="20"/>
      <c r="M28" s="18"/>
      <c r="N28" s="18"/>
      <c r="O28" s="18"/>
      <c r="P28" s="19">
        <f t="shared" si="16"/>
        <v>22</v>
      </c>
      <c r="Q28" s="19">
        <f t="shared" si="14"/>
        <v>2</v>
      </c>
      <c r="R28" s="19">
        <f t="shared" si="14"/>
        <v>9</v>
      </c>
      <c r="S28" s="19">
        <f t="shared" si="14"/>
        <v>19</v>
      </c>
      <c r="T28" s="19">
        <f t="shared" si="14"/>
        <v>26</v>
      </c>
    </row>
    <row r="29" spans="2:30" x14ac:dyDescent="0.25">
      <c r="B29" s="21"/>
      <c r="C29" s="22"/>
      <c r="D29" s="22"/>
      <c r="E29" s="22"/>
      <c r="F29" s="19">
        <f t="shared" si="15"/>
        <v>33</v>
      </c>
      <c r="G29" s="19">
        <f t="shared" si="13"/>
        <v>69</v>
      </c>
      <c r="H29" s="19">
        <f t="shared" si="13"/>
        <v>60</v>
      </c>
      <c r="I29" s="19">
        <f t="shared" si="13"/>
        <v>69</v>
      </c>
      <c r="J29" s="19">
        <f t="shared" si="13"/>
        <v>33</v>
      </c>
      <c r="L29" s="21"/>
      <c r="M29" s="22"/>
      <c r="N29" s="22"/>
      <c r="O29" s="22"/>
      <c r="P29" s="19">
        <f t="shared" si="16"/>
        <v>1</v>
      </c>
      <c r="Q29" s="19">
        <f t="shared" si="14"/>
        <v>13</v>
      </c>
      <c r="R29" s="19">
        <f t="shared" si="14"/>
        <v>20</v>
      </c>
      <c r="S29" s="19">
        <f t="shared" si="14"/>
        <v>29</v>
      </c>
      <c r="T29" s="19">
        <f t="shared" si="14"/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workbookViewId="0">
      <selection activeCell="M18" sqref="M18"/>
    </sheetView>
  </sheetViews>
  <sheetFormatPr defaultRowHeight="15" x14ac:dyDescent="0.25"/>
  <cols>
    <col min="2" max="2" width="7.28515625" customWidth="1"/>
    <col min="3" max="6" width="5.5703125" customWidth="1"/>
    <col min="10" max="10" width="8.85546875" customWidth="1"/>
    <col min="14" max="14" width="9" customWidth="1"/>
  </cols>
  <sheetData>
    <row r="1" spans="1:22" x14ac:dyDescent="0.25">
      <c r="B1" t="s">
        <v>8</v>
      </c>
      <c r="C1">
        <v>25</v>
      </c>
      <c r="V1" s="23" t="s">
        <v>9</v>
      </c>
    </row>
    <row r="2" spans="1:22" ht="14.45" customHeight="1" thickBot="1" x14ac:dyDescent="0.3">
      <c r="B2" t="s">
        <v>10</v>
      </c>
      <c r="C2">
        <v>5</v>
      </c>
      <c r="H2" t="s">
        <v>11</v>
      </c>
    </row>
    <row r="3" spans="1:22" ht="17.25" thickBot="1" x14ac:dyDescent="0.3">
      <c r="B3" s="5">
        <v>5</v>
      </c>
      <c r="C3" s="6">
        <v>7</v>
      </c>
      <c r="D3" s="6">
        <v>6</v>
      </c>
      <c r="E3" s="6">
        <v>4</v>
      </c>
      <c r="F3" s="6">
        <v>3</v>
      </c>
    </row>
    <row r="4" spans="1:22" ht="17.25" thickBot="1" x14ac:dyDescent="0.3">
      <c r="B4" s="9">
        <v>2</v>
      </c>
      <c r="C4" s="10">
        <v>2</v>
      </c>
      <c r="D4" s="10">
        <v>3</v>
      </c>
      <c r="E4" s="10">
        <v>7</v>
      </c>
      <c r="F4" s="10">
        <v>5</v>
      </c>
    </row>
    <row r="5" spans="1:22" ht="17.25" thickBot="1" x14ac:dyDescent="0.3">
      <c r="B5" s="9">
        <v>5</v>
      </c>
      <c r="C5" s="10">
        <v>6</v>
      </c>
      <c r="D5" s="10">
        <v>7</v>
      </c>
      <c r="E5" s="10">
        <v>2</v>
      </c>
      <c r="F5" s="10">
        <v>7</v>
      </c>
      <c r="K5" s="24"/>
      <c r="O5" s="24"/>
      <c r="P5" s="24"/>
    </row>
    <row r="6" spans="1:22" ht="17.25" thickBot="1" x14ac:dyDescent="0.3">
      <c r="B6" s="9">
        <v>4</v>
      </c>
      <c r="C6" s="10">
        <v>3</v>
      </c>
      <c r="D6" s="10">
        <v>5</v>
      </c>
      <c r="E6" s="10">
        <v>3</v>
      </c>
      <c r="F6" s="10">
        <v>3</v>
      </c>
      <c r="J6" t="s">
        <v>12</v>
      </c>
    </row>
    <row r="7" spans="1:22" ht="17.25" thickBot="1" x14ac:dyDescent="0.3">
      <c r="B7" s="9">
        <v>4</v>
      </c>
      <c r="C7" s="10">
        <v>4</v>
      </c>
      <c r="D7" s="10">
        <v>7</v>
      </c>
      <c r="E7" s="10">
        <v>5</v>
      </c>
      <c r="F7" s="10">
        <v>5</v>
      </c>
      <c r="J7" s="25"/>
    </row>
    <row r="8" spans="1:22" ht="15.75" thickBot="1" x14ac:dyDescent="0.3">
      <c r="J8" s="25"/>
    </row>
    <row r="9" spans="1:22" x14ac:dyDescent="0.25">
      <c r="A9" t="s">
        <v>13</v>
      </c>
      <c r="B9" s="26">
        <f>$C$2</f>
        <v>5</v>
      </c>
      <c r="C9" s="27" t="s">
        <v>14</v>
      </c>
      <c r="D9" s="26">
        <v>1</v>
      </c>
      <c r="E9" s="28" t="s">
        <v>15</v>
      </c>
      <c r="F9" s="29">
        <f>K11</f>
        <v>0</v>
      </c>
      <c r="G9" s="27" t="s">
        <v>16</v>
      </c>
      <c r="H9">
        <f>(B9-D9)*F9</f>
        <v>0</v>
      </c>
      <c r="J9" s="30" t="s">
        <v>17</v>
      </c>
      <c r="K9" s="31">
        <v>0</v>
      </c>
      <c r="L9" s="32">
        <v>1</v>
      </c>
      <c r="M9" s="33">
        <v>2</v>
      </c>
      <c r="N9" s="33">
        <v>3</v>
      </c>
      <c r="O9" s="33">
        <v>4</v>
      </c>
      <c r="P9" s="33">
        <v>5</v>
      </c>
      <c r="Q9" s="33">
        <v>6</v>
      </c>
      <c r="R9" s="34">
        <v>7</v>
      </c>
      <c r="S9" s="35">
        <v>8</v>
      </c>
      <c r="T9" s="30">
        <v>9</v>
      </c>
    </row>
    <row r="10" spans="1:22" x14ac:dyDescent="0.25">
      <c r="A10" t="s">
        <v>18</v>
      </c>
      <c r="B10" s="26">
        <f t="shared" ref="B10:B18" si="0">$C$2</f>
        <v>5</v>
      </c>
      <c r="C10" s="26" t="s">
        <v>14</v>
      </c>
      <c r="D10" s="26">
        <v>1</v>
      </c>
      <c r="E10" s="28" t="s">
        <v>15</v>
      </c>
      <c r="F10" s="29">
        <f>L$11</f>
        <v>0</v>
      </c>
      <c r="G10" s="27" t="s">
        <v>16</v>
      </c>
      <c r="H10">
        <f t="shared" ref="H10:H18" si="1">(B10-D10)*F10</f>
        <v>0</v>
      </c>
      <c r="J10" s="19" t="s">
        <v>19</v>
      </c>
      <c r="K10" s="36">
        <f>COUNTIF($B3:$G8,K9)/$C1</f>
        <v>0</v>
      </c>
      <c r="L10" s="37">
        <f t="shared" ref="L10:T10" si="2">COUNTIF($B3:$G8,L9)/$C1</f>
        <v>0</v>
      </c>
      <c r="M10" s="38">
        <f t="shared" si="2"/>
        <v>0.12</v>
      </c>
      <c r="N10" s="38">
        <f t="shared" si="2"/>
        <v>0.2</v>
      </c>
      <c r="O10" s="38">
        <f t="shared" si="2"/>
        <v>0.16</v>
      </c>
      <c r="P10" s="38">
        <f t="shared" si="2"/>
        <v>0.24</v>
      </c>
      <c r="Q10" s="38">
        <f t="shared" si="2"/>
        <v>0.08</v>
      </c>
      <c r="R10" s="39">
        <f t="shared" si="2"/>
        <v>0.2</v>
      </c>
      <c r="S10" s="40">
        <f t="shared" si="2"/>
        <v>0</v>
      </c>
      <c r="T10" s="38">
        <f t="shared" si="2"/>
        <v>0</v>
      </c>
    </row>
    <row r="11" spans="1:22" x14ac:dyDescent="0.25">
      <c r="A11" t="s">
        <v>20</v>
      </c>
      <c r="B11" s="26">
        <f t="shared" si="0"/>
        <v>5</v>
      </c>
      <c r="C11" s="26" t="s">
        <v>14</v>
      </c>
      <c r="D11" s="26">
        <v>1</v>
      </c>
      <c r="E11" s="28" t="s">
        <v>15</v>
      </c>
      <c r="F11" s="29">
        <f>M11</f>
        <v>0.12</v>
      </c>
      <c r="G11" s="27" t="s">
        <v>16</v>
      </c>
      <c r="H11">
        <f t="shared" si="1"/>
        <v>0.48</v>
      </c>
      <c r="J11" s="19" t="s">
        <v>21</v>
      </c>
      <c r="K11" s="36">
        <f>K10</f>
        <v>0</v>
      </c>
      <c r="L11" s="37">
        <f>K11+L10</f>
        <v>0</v>
      </c>
      <c r="M11" s="38">
        <f>L11+M10</f>
        <v>0.12</v>
      </c>
      <c r="N11" s="38">
        <f t="shared" ref="N11:T11" si="3">M11+N10</f>
        <v>0.32</v>
      </c>
      <c r="O11" s="38">
        <f t="shared" si="3"/>
        <v>0.48</v>
      </c>
      <c r="P11" s="38">
        <f t="shared" si="3"/>
        <v>0.72</v>
      </c>
      <c r="Q11" s="38">
        <f t="shared" si="3"/>
        <v>0.79999999999999993</v>
      </c>
      <c r="R11" s="39">
        <f t="shared" si="3"/>
        <v>1</v>
      </c>
      <c r="S11" s="40">
        <f t="shared" si="3"/>
        <v>1</v>
      </c>
      <c r="T11" s="38">
        <f t="shared" si="3"/>
        <v>1</v>
      </c>
    </row>
    <row r="12" spans="1:22" x14ac:dyDescent="0.25">
      <c r="A12" t="s">
        <v>22</v>
      </c>
      <c r="B12" s="26">
        <f t="shared" si="0"/>
        <v>5</v>
      </c>
      <c r="C12" s="26" t="s">
        <v>14</v>
      </c>
      <c r="D12" s="26">
        <v>1</v>
      </c>
      <c r="E12" s="28" t="s">
        <v>15</v>
      </c>
      <c r="F12" s="29">
        <f>N11</f>
        <v>0.32</v>
      </c>
      <c r="G12" s="27" t="s">
        <v>16</v>
      </c>
      <c r="H12">
        <f t="shared" si="1"/>
        <v>1.28</v>
      </c>
      <c r="J12" s="19" t="s">
        <v>23</v>
      </c>
      <c r="K12" s="36">
        <f t="shared" ref="K12:T12" si="4">($C2-1)*K11</f>
        <v>0</v>
      </c>
      <c r="L12" s="37">
        <f t="shared" si="4"/>
        <v>0</v>
      </c>
      <c r="M12" s="38">
        <f t="shared" si="4"/>
        <v>0.48</v>
      </c>
      <c r="N12" s="38">
        <f>($C2-1)*N11</f>
        <v>1.28</v>
      </c>
      <c r="O12" s="38">
        <f t="shared" si="4"/>
        <v>1.92</v>
      </c>
      <c r="P12" s="38">
        <f t="shared" si="4"/>
        <v>2.88</v>
      </c>
      <c r="Q12" s="38">
        <f t="shared" si="4"/>
        <v>3.1999999999999997</v>
      </c>
      <c r="R12" s="39">
        <f t="shared" si="4"/>
        <v>4</v>
      </c>
      <c r="S12" s="40">
        <f t="shared" si="4"/>
        <v>4</v>
      </c>
      <c r="T12" s="38">
        <f t="shared" si="4"/>
        <v>4</v>
      </c>
    </row>
    <row r="13" spans="1:22" ht="15.75" thickBot="1" x14ac:dyDescent="0.3">
      <c r="A13" t="s">
        <v>24</v>
      </c>
      <c r="B13" s="26">
        <f t="shared" si="0"/>
        <v>5</v>
      </c>
      <c r="C13" s="26" t="s">
        <v>14</v>
      </c>
      <c r="D13" s="26">
        <v>1</v>
      </c>
      <c r="E13" s="28" t="s">
        <v>15</v>
      </c>
      <c r="F13" s="41">
        <f>O11</f>
        <v>0.48</v>
      </c>
      <c r="G13" s="27" t="s">
        <v>16</v>
      </c>
      <c r="H13">
        <f t="shared" si="1"/>
        <v>1.92</v>
      </c>
      <c r="J13" s="42" t="s">
        <v>25</v>
      </c>
      <c r="K13" s="36">
        <f>ROUND(K12,0)</f>
        <v>0</v>
      </c>
      <c r="L13" s="43">
        <f t="shared" ref="L13:T13" si="5">ROUND(L12,0)</f>
        <v>0</v>
      </c>
      <c r="M13" s="44">
        <f t="shared" si="5"/>
        <v>0</v>
      </c>
      <c r="N13" s="44">
        <f t="shared" si="5"/>
        <v>1</v>
      </c>
      <c r="O13" s="44">
        <f t="shared" si="5"/>
        <v>2</v>
      </c>
      <c r="P13" s="44">
        <f t="shared" si="5"/>
        <v>3</v>
      </c>
      <c r="Q13" s="44">
        <f t="shared" si="5"/>
        <v>3</v>
      </c>
      <c r="R13" s="45">
        <f t="shared" si="5"/>
        <v>4</v>
      </c>
      <c r="S13" s="40">
        <f t="shared" si="5"/>
        <v>4</v>
      </c>
      <c r="T13" s="38">
        <f t="shared" si="5"/>
        <v>4</v>
      </c>
    </row>
    <row r="14" spans="1:22" x14ac:dyDescent="0.25">
      <c r="A14" t="s">
        <v>26</v>
      </c>
      <c r="B14" s="26">
        <f t="shared" si="0"/>
        <v>5</v>
      </c>
      <c r="C14" s="26" t="s">
        <v>14</v>
      </c>
      <c r="D14" s="26">
        <v>1</v>
      </c>
      <c r="E14" s="28" t="s">
        <v>15</v>
      </c>
      <c r="F14" s="41">
        <f>P11</f>
        <v>0.72</v>
      </c>
      <c r="G14" s="27" t="s">
        <v>16</v>
      </c>
      <c r="H14">
        <f t="shared" si="1"/>
        <v>2.88</v>
      </c>
    </row>
    <row r="15" spans="1:22" x14ac:dyDescent="0.25">
      <c r="A15" t="s">
        <v>27</v>
      </c>
      <c r="B15" s="26">
        <f t="shared" si="0"/>
        <v>5</v>
      </c>
      <c r="C15" s="26" t="s">
        <v>14</v>
      </c>
      <c r="D15" s="26">
        <v>1</v>
      </c>
      <c r="E15" s="28" t="s">
        <v>15</v>
      </c>
      <c r="F15" s="41">
        <f>Q11</f>
        <v>0.79999999999999993</v>
      </c>
      <c r="G15" s="27" t="s">
        <v>16</v>
      </c>
      <c r="H15">
        <f t="shared" si="1"/>
        <v>3.1999999999999997</v>
      </c>
    </row>
    <row r="16" spans="1:22" x14ac:dyDescent="0.25">
      <c r="A16" t="s">
        <v>28</v>
      </c>
      <c r="B16" s="26">
        <f t="shared" si="0"/>
        <v>5</v>
      </c>
      <c r="C16" s="26" t="s">
        <v>14</v>
      </c>
      <c r="D16" s="26">
        <v>1</v>
      </c>
      <c r="E16" s="28" t="s">
        <v>15</v>
      </c>
      <c r="F16" s="41">
        <f>R11</f>
        <v>1</v>
      </c>
      <c r="G16" s="27" t="s">
        <v>16</v>
      </c>
      <c r="H16">
        <f t="shared" si="1"/>
        <v>4</v>
      </c>
    </row>
    <row r="17" spans="1:20" x14ac:dyDescent="0.25">
      <c r="A17" t="s">
        <v>29</v>
      </c>
      <c r="B17" s="26">
        <f t="shared" si="0"/>
        <v>5</v>
      </c>
      <c r="C17" s="26" t="s">
        <v>14</v>
      </c>
      <c r="D17" s="26">
        <v>1</v>
      </c>
      <c r="E17" s="28" t="s">
        <v>15</v>
      </c>
      <c r="F17" s="41">
        <f>S11</f>
        <v>1</v>
      </c>
      <c r="G17" s="27" t="s">
        <v>16</v>
      </c>
      <c r="H17">
        <f t="shared" si="1"/>
        <v>4</v>
      </c>
    </row>
    <row r="18" spans="1:20" x14ac:dyDescent="0.25">
      <c r="A18" t="s">
        <v>30</v>
      </c>
      <c r="B18" s="26">
        <f t="shared" si="0"/>
        <v>5</v>
      </c>
      <c r="C18" s="26" t="s">
        <v>14</v>
      </c>
      <c r="D18" s="26">
        <v>1</v>
      </c>
      <c r="E18" s="28" t="s">
        <v>15</v>
      </c>
      <c r="F18" s="41">
        <f>T11</f>
        <v>1</v>
      </c>
      <c r="G18" s="27" t="s">
        <v>16</v>
      </c>
      <c r="H18">
        <f t="shared" si="1"/>
        <v>4</v>
      </c>
    </row>
    <row r="22" spans="1:20" x14ac:dyDescent="0.25">
      <c r="B22" t="s">
        <v>8</v>
      </c>
      <c r="C22">
        <v>25</v>
      </c>
    </row>
    <row r="23" spans="1:20" ht="15.75" thickBot="1" x14ac:dyDescent="0.3">
      <c r="B23" t="s">
        <v>10</v>
      </c>
      <c r="C23">
        <v>5</v>
      </c>
    </row>
    <row r="24" spans="1:20" ht="14.45" customHeight="1" thickBot="1" x14ac:dyDescent="0.3">
      <c r="B24" s="5">
        <v>2</v>
      </c>
      <c r="C24" s="6">
        <v>3</v>
      </c>
      <c r="D24" s="6">
        <v>7</v>
      </c>
      <c r="E24" s="6">
        <v>7</v>
      </c>
      <c r="F24" s="6">
        <v>3</v>
      </c>
      <c r="H24" t="s">
        <v>31</v>
      </c>
    </row>
    <row r="25" spans="1:20" ht="17.25" thickBot="1" x14ac:dyDescent="0.3">
      <c r="B25" s="9">
        <v>4</v>
      </c>
      <c r="C25" s="10">
        <v>1</v>
      </c>
      <c r="D25" s="10">
        <v>7</v>
      </c>
      <c r="E25" s="10">
        <v>2</v>
      </c>
      <c r="F25" s="10">
        <v>4</v>
      </c>
    </row>
    <row r="26" spans="1:20" ht="17.25" thickBot="1" x14ac:dyDescent="0.3">
      <c r="B26" s="9">
        <v>5</v>
      </c>
      <c r="C26" s="10">
        <v>6</v>
      </c>
      <c r="D26" s="10">
        <v>3</v>
      </c>
      <c r="E26" s="10">
        <v>6</v>
      </c>
      <c r="F26" s="10">
        <v>1</v>
      </c>
      <c r="K26" s="24"/>
      <c r="O26" s="24"/>
      <c r="P26" s="24"/>
    </row>
    <row r="27" spans="1:20" ht="17.25" thickBot="1" x14ac:dyDescent="0.3">
      <c r="B27" s="9">
        <v>6</v>
      </c>
      <c r="C27" s="10">
        <v>5</v>
      </c>
      <c r="D27" s="10">
        <v>2</v>
      </c>
      <c r="E27" s="10">
        <v>5</v>
      </c>
      <c r="F27" s="10">
        <v>5</v>
      </c>
    </row>
    <row r="28" spans="1:20" ht="17.25" thickBot="1" x14ac:dyDescent="0.3">
      <c r="B28" s="9">
        <v>7</v>
      </c>
      <c r="C28" s="10">
        <v>7</v>
      </c>
      <c r="D28" s="10">
        <v>5</v>
      </c>
      <c r="E28" s="10">
        <v>4</v>
      </c>
      <c r="F28" s="10">
        <v>1</v>
      </c>
      <c r="J28" s="25"/>
    </row>
    <row r="29" spans="1:20" ht="15.75" thickBot="1" x14ac:dyDescent="0.3">
      <c r="J29" s="25"/>
    </row>
    <row r="30" spans="1:20" x14ac:dyDescent="0.25">
      <c r="A30" t="s">
        <v>32</v>
      </c>
      <c r="B30" s="26">
        <f>$C$2</f>
        <v>5</v>
      </c>
      <c r="C30" s="27" t="s">
        <v>14</v>
      </c>
      <c r="D30" s="26">
        <v>1</v>
      </c>
      <c r="E30" s="28" t="s">
        <v>15</v>
      </c>
      <c r="F30" s="29">
        <f>K32</f>
        <v>0</v>
      </c>
      <c r="G30" s="27" t="s">
        <v>16</v>
      </c>
      <c r="H30">
        <f>(B30-D30)*F30</f>
        <v>0</v>
      </c>
      <c r="J30" s="30" t="s">
        <v>17</v>
      </c>
      <c r="K30" s="46">
        <v>0</v>
      </c>
      <c r="L30" s="47">
        <v>1</v>
      </c>
      <c r="M30" s="48">
        <v>2</v>
      </c>
      <c r="N30" s="48">
        <v>3</v>
      </c>
      <c r="O30" s="48">
        <v>4</v>
      </c>
      <c r="P30" s="48">
        <v>5</v>
      </c>
      <c r="Q30" s="48">
        <v>6</v>
      </c>
      <c r="R30" s="49">
        <v>7</v>
      </c>
      <c r="S30" s="50">
        <v>8</v>
      </c>
      <c r="T30" s="51">
        <v>9</v>
      </c>
    </row>
    <row r="31" spans="1:20" x14ac:dyDescent="0.25">
      <c r="A31" t="s">
        <v>33</v>
      </c>
      <c r="B31" s="26">
        <f t="shared" ref="B31:B39" si="6">$C$2</f>
        <v>5</v>
      </c>
      <c r="C31" s="26" t="s">
        <v>14</v>
      </c>
      <c r="D31" s="26">
        <v>1</v>
      </c>
      <c r="E31" s="28" t="s">
        <v>15</v>
      </c>
      <c r="F31" s="29">
        <f>L$11</f>
        <v>0</v>
      </c>
      <c r="G31" s="27" t="s">
        <v>16</v>
      </c>
      <c r="H31">
        <f t="shared" ref="H31:H39" si="7">(B31-D31)*F31</f>
        <v>0</v>
      </c>
      <c r="J31" s="19" t="s">
        <v>19</v>
      </c>
      <c r="K31" s="52">
        <f t="shared" ref="K31:T31" si="8">COUNTIF($B24:$G29,K30)/$C22</f>
        <v>0</v>
      </c>
      <c r="L31" s="53">
        <f t="shared" si="8"/>
        <v>0.12</v>
      </c>
      <c r="M31" s="54">
        <f t="shared" si="8"/>
        <v>0.12</v>
      </c>
      <c r="N31" s="54">
        <f t="shared" si="8"/>
        <v>0.12</v>
      </c>
      <c r="O31" s="54">
        <f t="shared" si="8"/>
        <v>0.12</v>
      </c>
      <c r="P31" s="54">
        <f t="shared" si="8"/>
        <v>0.2</v>
      </c>
      <c r="Q31" s="54">
        <f t="shared" si="8"/>
        <v>0.12</v>
      </c>
      <c r="R31" s="55">
        <f t="shared" si="8"/>
        <v>0.2</v>
      </c>
      <c r="S31" s="56">
        <f t="shared" si="8"/>
        <v>0</v>
      </c>
      <c r="T31" s="54">
        <f t="shared" si="8"/>
        <v>0</v>
      </c>
    </row>
    <row r="32" spans="1:20" x14ac:dyDescent="0.25">
      <c r="A32" t="s">
        <v>34</v>
      </c>
      <c r="B32" s="26">
        <f t="shared" si="6"/>
        <v>5</v>
      </c>
      <c r="C32" s="26" t="s">
        <v>14</v>
      </c>
      <c r="D32" s="26">
        <v>1</v>
      </c>
      <c r="E32" s="28" t="s">
        <v>15</v>
      </c>
      <c r="F32" s="29">
        <f>M32</f>
        <v>0.24</v>
      </c>
      <c r="G32" s="27" t="s">
        <v>16</v>
      </c>
      <c r="H32">
        <f t="shared" si="7"/>
        <v>0.96</v>
      </c>
      <c r="J32" s="19" t="s">
        <v>21</v>
      </c>
      <c r="K32" s="52">
        <f>K31</f>
        <v>0</v>
      </c>
      <c r="L32" s="53">
        <f>K32+L31</f>
        <v>0.12</v>
      </c>
      <c r="M32" s="54">
        <f>L32+M31</f>
        <v>0.24</v>
      </c>
      <c r="N32" s="54">
        <f t="shared" ref="N32:T32" si="9">M32+N31</f>
        <v>0.36</v>
      </c>
      <c r="O32" s="54">
        <f t="shared" si="9"/>
        <v>0.48</v>
      </c>
      <c r="P32" s="54">
        <f t="shared" si="9"/>
        <v>0.67999999999999994</v>
      </c>
      <c r="Q32" s="54">
        <f t="shared" si="9"/>
        <v>0.79999999999999993</v>
      </c>
      <c r="R32" s="55">
        <f t="shared" si="9"/>
        <v>1</v>
      </c>
      <c r="S32" s="56">
        <f t="shared" si="9"/>
        <v>1</v>
      </c>
      <c r="T32" s="54">
        <f t="shared" si="9"/>
        <v>1</v>
      </c>
    </row>
    <row r="33" spans="1:20" x14ac:dyDescent="0.25">
      <c r="A33" t="s">
        <v>35</v>
      </c>
      <c r="B33" s="26">
        <f t="shared" si="6"/>
        <v>5</v>
      </c>
      <c r="C33" s="26" t="s">
        <v>14</v>
      </c>
      <c r="D33" s="26">
        <v>1</v>
      </c>
      <c r="E33" s="28" t="s">
        <v>15</v>
      </c>
      <c r="F33" s="29">
        <f>N32</f>
        <v>0.36</v>
      </c>
      <c r="G33" s="27" t="s">
        <v>16</v>
      </c>
      <c r="H33">
        <f t="shared" si="7"/>
        <v>1.44</v>
      </c>
      <c r="J33" s="19" t="s">
        <v>23</v>
      </c>
      <c r="K33" s="52">
        <f t="shared" ref="K33:T33" si="10">($C23-1)*K32</f>
        <v>0</v>
      </c>
      <c r="L33" s="53">
        <f>($C23-1)*L32</f>
        <v>0.48</v>
      </c>
      <c r="M33" s="54">
        <f t="shared" si="10"/>
        <v>0.96</v>
      </c>
      <c r="N33" s="54">
        <f t="shared" si="10"/>
        <v>1.44</v>
      </c>
      <c r="O33" s="54">
        <f t="shared" si="10"/>
        <v>1.92</v>
      </c>
      <c r="P33" s="54">
        <f t="shared" si="10"/>
        <v>2.7199999999999998</v>
      </c>
      <c r="Q33" s="54">
        <f t="shared" si="10"/>
        <v>3.1999999999999997</v>
      </c>
      <c r="R33" s="55">
        <f t="shared" si="10"/>
        <v>4</v>
      </c>
      <c r="S33" s="56">
        <f t="shared" si="10"/>
        <v>4</v>
      </c>
      <c r="T33" s="54">
        <f t="shared" si="10"/>
        <v>4</v>
      </c>
    </row>
    <row r="34" spans="1:20" ht="15.75" thickBot="1" x14ac:dyDescent="0.3">
      <c r="A34" t="s">
        <v>36</v>
      </c>
      <c r="B34" s="26">
        <f t="shared" si="6"/>
        <v>5</v>
      </c>
      <c r="C34" s="26" t="s">
        <v>14</v>
      </c>
      <c r="D34" s="26">
        <v>1</v>
      </c>
      <c r="E34" s="28" t="s">
        <v>15</v>
      </c>
      <c r="F34" s="41">
        <f>O32</f>
        <v>0.48</v>
      </c>
      <c r="G34" s="27" t="s">
        <v>16</v>
      </c>
      <c r="H34">
        <f t="shared" si="7"/>
        <v>1.92</v>
      </c>
      <c r="J34" s="42" t="s">
        <v>25</v>
      </c>
      <c r="K34" s="52">
        <f>ROUND(K33,0)</f>
        <v>0</v>
      </c>
      <c r="L34" s="57">
        <f t="shared" ref="L34:T34" si="11">ROUND(L33,0)</f>
        <v>0</v>
      </c>
      <c r="M34" s="58">
        <f t="shared" si="11"/>
        <v>1</v>
      </c>
      <c r="N34" s="58">
        <f t="shared" si="11"/>
        <v>1</v>
      </c>
      <c r="O34" s="58">
        <f t="shared" si="11"/>
        <v>2</v>
      </c>
      <c r="P34" s="58">
        <f t="shared" si="11"/>
        <v>3</v>
      </c>
      <c r="Q34" s="58">
        <f t="shared" si="11"/>
        <v>3</v>
      </c>
      <c r="R34" s="59">
        <f t="shared" si="11"/>
        <v>4</v>
      </c>
      <c r="S34" s="56">
        <f t="shared" si="11"/>
        <v>4</v>
      </c>
      <c r="T34" s="54">
        <f t="shared" si="11"/>
        <v>4</v>
      </c>
    </row>
    <row r="35" spans="1:20" x14ac:dyDescent="0.25">
      <c r="A35" t="s">
        <v>37</v>
      </c>
      <c r="B35" s="26">
        <f t="shared" si="6"/>
        <v>5</v>
      </c>
      <c r="C35" s="26" t="s">
        <v>14</v>
      </c>
      <c r="D35" s="26">
        <v>1</v>
      </c>
      <c r="E35" s="28" t="s">
        <v>15</v>
      </c>
      <c r="F35" s="41">
        <f>P32</f>
        <v>0.67999999999999994</v>
      </c>
      <c r="G35" s="27" t="s">
        <v>16</v>
      </c>
      <c r="H35">
        <f t="shared" si="7"/>
        <v>2.7199999999999998</v>
      </c>
    </row>
    <row r="36" spans="1:20" x14ac:dyDescent="0.25">
      <c r="A36" t="s">
        <v>38</v>
      </c>
      <c r="B36" s="26">
        <f t="shared" si="6"/>
        <v>5</v>
      </c>
      <c r="C36" s="26" t="s">
        <v>14</v>
      </c>
      <c r="D36" s="26">
        <v>1</v>
      </c>
      <c r="E36" s="28" t="s">
        <v>15</v>
      </c>
      <c r="F36" s="41">
        <f>Q32</f>
        <v>0.79999999999999993</v>
      </c>
      <c r="G36" s="27" t="s">
        <v>16</v>
      </c>
      <c r="H36">
        <f t="shared" si="7"/>
        <v>3.1999999999999997</v>
      </c>
    </row>
    <row r="37" spans="1:20" x14ac:dyDescent="0.25">
      <c r="A37" t="s">
        <v>39</v>
      </c>
      <c r="B37" s="26">
        <f t="shared" si="6"/>
        <v>5</v>
      </c>
      <c r="C37" s="26" t="s">
        <v>14</v>
      </c>
      <c r="D37" s="26">
        <v>1</v>
      </c>
      <c r="E37" s="28" t="s">
        <v>15</v>
      </c>
      <c r="F37" s="41">
        <f>R32</f>
        <v>1</v>
      </c>
      <c r="G37" s="27" t="s">
        <v>16</v>
      </c>
      <c r="H37">
        <f t="shared" si="7"/>
        <v>4</v>
      </c>
    </row>
    <row r="38" spans="1:20" x14ac:dyDescent="0.25">
      <c r="A38" t="s">
        <v>40</v>
      </c>
      <c r="B38" s="26">
        <f t="shared" si="6"/>
        <v>5</v>
      </c>
      <c r="C38" s="26" t="s">
        <v>14</v>
      </c>
      <c r="D38" s="26">
        <v>1</v>
      </c>
      <c r="E38" s="28" t="s">
        <v>15</v>
      </c>
      <c r="F38" s="41">
        <f>S32</f>
        <v>1</v>
      </c>
      <c r="G38" s="27" t="s">
        <v>16</v>
      </c>
      <c r="H38">
        <f t="shared" si="7"/>
        <v>4</v>
      </c>
    </row>
    <row r="39" spans="1:20" x14ac:dyDescent="0.25">
      <c r="A39" t="s">
        <v>41</v>
      </c>
      <c r="B39" s="26">
        <f t="shared" si="6"/>
        <v>5</v>
      </c>
      <c r="C39" s="26" t="s">
        <v>14</v>
      </c>
      <c r="D39" s="26">
        <v>1</v>
      </c>
      <c r="E39" s="28" t="s">
        <v>15</v>
      </c>
      <c r="F39" s="41">
        <f>T32</f>
        <v>1</v>
      </c>
      <c r="G39" s="27" t="s">
        <v>16</v>
      </c>
      <c r="H39">
        <f t="shared" si="7"/>
        <v>4</v>
      </c>
    </row>
    <row r="41" spans="1:20" x14ac:dyDescent="0.25">
      <c r="H41" s="60" t="s">
        <v>42</v>
      </c>
      <c r="I41" s="61"/>
      <c r="J41" s="61"/>
    </row>
    <row r="42" spans="1:20" x14ac:dyDescent="0.25">
      <c r="H42" s="61"/>
      <c r="I42" s="61"/>
      <c r="J42" s="38" t="s">
        <v>43</v>
      </c>
      <c r="K42" s="54" t="s">
        <v>44</v>
      </c>
      <c r="L42" s="54" t="s">
        <v>45</v>
      </c>
      <c r="M42" s="54" t="s">
        <v>46</v>
      </c>
      <c r="N42" s="54" t="s">
        <v>47</v>
      </c>
      <c r="P42" t="s">
        <v>48</v>
      </c>
    </row>
    <row r="43" spans="1:20" x14ac:dyDescent="0.25">
      <c r="H43" s="61"/>
      <c r="I43" s="61"/>
      <c r="J43" s="62">
        <v>0</v>
      </c>
      <c r="K43" s="63">
        <f>K13</f>
        <v>0</v>
      </c>
      <c r="L43" s="63">
        <v>0</v>
      </c>
      <c r="M43" s="63">
        <f>K34</f>
        <v>0</v>
      </c>
      <c r="N43" s="63">
        <f>IF($M$43&gt;=K43, $L$43, IF($M$44&gt;=K43, $L$44, IF($M$45&gt;=K43, $L$45, IF($M$46&gt;=K43, $L$46, IF($M$47&gt;=K43, $L$47, IF($M$48&gt;=K43, $L$48, IF($M$49&gt;=K43, $L$49, IF($M$50&gt;=K43, $L$50))))))))</f>
        <v>0</v>
      </c>
      <c r="P43" t="s">
        <v>49</v>
      </c>
    </row>
    <row r="44" spans="1:20" x14ac:dyDescent="0.25">
      <c r="H44" s="61"/>
      <c r="I44" s="61"/>
      <c r="J44" s="38">
        <v>1</v>
      </c>
      <c r="K44" s="54">
        <f>L13</f>
        <v>0</v>
      </c>
      <c r="L44" s="54">
        <v>1</v>
      </c>
      <c r="M44" s="54">
        <f>L34</f>
        <v>0</v>
      </c>
      <c r="N44" s="54">
        <f t="shared" ref="N44:N50" si="12">IF($M$44&gt;=K44, $L$44, IF($M$45&gt;=K44, $L$45, IF($M$46&gt;=K44, $L$46, IF($M$47&gt;=K44, $L$47, IF($M$48&gt;=K44, $L$48, IF($M$49&gt;=K44, $L$49, IF($M$50&gt;=K44, $L$50)))))))</f>
        <v>1</v>
      </c>
    </row>
    <row r="45" spans="1:20" x14ac:dyDescent="0.25">
      <c r="J45" s="54">
        <v>2</v>
      </c>
      <c r="K45" s="28">
        <f>M13</f>
        <v>0</v>
      </c>
      <c r="L45" s="54">
        <v>2</v>
      </c>
      <c r="M45" s="54">
        <f>M34</f>
        <v>1</v>
      </c>
      <c r="N45" s="54">
        <f t="shared" si="12"/>
        <v>1</v>
      </c>
    </row>
    <row r="46" spans="1:20" x14ac:dyDescent="0.25">
      <c r="J46" s="38">
        <v>3</v>
      </c>
      <c r="K46" s="54">
        <f>N13</f>
        <v>1</v>
      </c>
      <c r="L46" s="54">
        <v>3</v>
      </c>
      <c r="M46" s="54">
        <f>N34</f>
        <v>1</v>
      </c>
      <c r="N46" s="54">
        <f t="shared" si="12"/>
        <v>2</v>
      </c>
    </row>
    <row r="47" spans="1:20" x14ac:dyDescent="0.25">
      <c r="J47" s="54">
        <v>4</v>
      </c>
      <c r="K47" s="54">
        <f>O13</f>
        <v>2</v>
      </c>
      <c r="L47" s="54">
        <v>4</v>
      </c>
      <c r="M47" s="54">
        <f>O34</f>
        <v>2</v>
      </c>
      <c r="N47" s="54">
        <f t="shared" si="12"/>
        <v>4</v>
      </c>
    </row>
    <row r="48" spans="1:20" x14ac:dyDescent="0.25">
      <c r="J48" s="38">
        <v>5</v>
      </c>
      <c r="K48" s="54">
        <f>P13</f>
        <v>3</v>
      </c>
      <c r="L48" s="54">
        <v>5</v>
      </c>
      <c r="M48" s="54">
        <f>P34</f>
        <v>3</v>
      </c>
      <c r="N48" s="54">
        <f t="shared" si="12"/>
        <v>5</v>
      </c>
    </row>
    <row r="49" spans="8:15" x14ac:dyDescent="0.25">
      <c r="J49" s="54">
        <v>6</v>
      </c>
      <c r="K49" s="54">
        <f>Q13</f>
        <v>3</v>
      </c>
      <c r="L49" s="54">
        <v>6</v>
      </c>
      <c r="M49" s="54">
        <f>Q34</f>
        <v>3</v>
      </c>
      <c r="N49" s="54">
        <f t="shared" si="12"/>
        <v>5</v>
      </c>
    </row>
    <row r="50" spans="8:15" x14ac:dyDescent="0.25">
      <c r="J50" s="38">
        <v>7</v>
      </c>
      <c r="K50" s="54">
        <f>R13</f>
        <v>4</v>
      </c>
      <c r="L50" s="54">
        <v>7</v>
      </c>
      <c r="M50" s="54">
        <f>R34</f>
        <v>4</v>
      </c>
      <c r="N50" s="54">
        <f t="shared" si="12"/>
        <v>7</v>
      </c>
    </row>
    <row r="52" spans="8:15" ht="15.75" x14ac:dyDescent="0.25">
      <c r="H52" s="64" t="s">
        <v>50</v>
      </c>
    </row>
    <row r="54" spans="8:15" x14ac:dyDescent="0.25">
      <c r="J54" s="54" t="s">
        <v>51</v>
      </c>
      <c r="K54" s="54">
        <v>1</v>
      </c>
      <c r="L54" s="54">
        <v>2</v>
      </c>
      <c r="M54" s="54">
        <v>3</v>
      </c>
      <c r="N54" s="54">
        <v>4</v>
      </c>
      <c r="O54" s="54">
        <v>6</v>
      </c>
    </row>
    <row r="55" spans="8:15" x14ac:dyDescent="0.25">
      <c r="J55" s="54" t="s">
        <v>52</v>
      </c>
      <c r="K55" s="54">
        <f>K10+M10</f>
        <v>0.12</v>
      </c>
      <c r="L55" s="54">
        <v>0.16</v>
      </c>
      <c r="M55" s="54">
        <f>N10+O10</f>
        <v>0.36</v>
      </c>
      <c r="N55" s="38">
        <v>0.12</v>
      </c>
      <c r="O55" s="54">
        <f>Q10+R10</f>
        <v>0.28000000000000003</v>
      </c>
    </row>
    <row r="57" spans="8:15" x14ac:dyDescent="0.25">
      <c r="J57" s="85" t="s">
        <v>53</v>
      </c>
      <c r="K57" s="85"/>
      <c r="L57" s="85"/>
      <c r="M57" s="85"/>
      <c r="N57" s="85"/>
    </row>
    <row r="58" spans="8:15" x14ac:dyDescent="0.25">
      <c r="J58" s="85"/>
      <c r="K58" s="85"/>
      <c r="L58" s="85"/>
      <c r="M58" s="85"/>
      <c r="N58" s="85"/>
    </row>
    <row r="59" spans="8:15" x14ac:dyDescent="0.25">
      <c r="J59" s="85"/>
      <c r="K59" s="85"/>
      <c r="L59" s="85"/>
      <c r="M59" s="85"/>
      <c r="N59" s="85"/>
    </row>
    <row r="60" spans="8:15" x14ac:dyDescent="0.25">
      <c r="J60" s="24"/>
      <c r="K60" s="24"/>
      <c r="L60" s="24"/>
      <c r="M60" s="24"/>
      <c r="N60" s="24"/>
    </row>
  </sheetData>
  <mergeCells count="1">
    <mergeCell ref="J57:N59"/>
  </mergeCells>
  <hyperlinks>
    <hyperlink ref="V1" location="'Xử lý historgram'!A1" display="Home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>
      <selection activeCell="K17" sqref="K17"/>
    </sheetView>
  </sheetViews>
  <sheetFormatPr defaultRowHeight="15" x14ac:dyDescent="0.25"/>
  <sheetData>
    <row r="1" spans="1:20" ht="15.75" thickBot="1" x14ac:dyDescent="0.3">
      <c r="A1" s="28">
        <v>0</v>
      </c>
      <c r="B1" s="28">
        <v>0</v>
      </c>
      <c r="C1" s="28">
        <v>0</v>
      </c>
      <c r="D1" s="28">
        <v>0</v>
      </c>
      <c r="E1" s="28">
        <v>0</v>
      </c>
      <c r="F1" s="28">
        <v>0</v>
      </c>
      <c r="G1" s="28">
        <v>0</v>
      </c>
      <c r="T1" s="23" t="s">
        <v>9</v>
      </c>
    </row>
    <row r="2" spans="1:20" ht="17.25" thickBot="1" x14ac:dyDescent="0.3">
      <c r="A2" s="65">
        <v>0</v>
      </c>
      <c r="B2" s="5">
        <v>5</v>
      </c>
      <c r="C2" s="6">
        <v>7</v>
      </c>
      <c r="D2" s="6">
        <v>6</v>
      </c>
      <c r="E2" s="6">
        <v>4</v>
      </c>
      <c r="F2" s="6">
        <v>3</v>
      </c>
      <c r="G2" s="28">
        <v>0</v>
      </c>
      <c r="I2" s="10">
        <v>2</v>
      </c>
      <c r="J2" s="10">
        <v>3</v>
      </c>
      <c r="K2" s="10">
        <v>7</v>
      </c>
    </row>
    <row r="3" spans="1:20" ht="17.25" thickBot="1" x14ac:dyDescent="0.3">
      <c r="A3" s="65">
        <v>0</v>
      </c>
      <c r="B3" s="9">
        <v>2</v>
      </c>
      <c r="C3" s="10">
        <v>2</v>
      </c>
      <c r="D3" s="10">
        <v>3</v>
      </c>
      <c r="E3" s="10">
        <v>7</v>
      </c>
      <c r="F3" s="10">
        <v>5</v>
      </c>
      <c r="G3" s="28">
        <v>0</v>
      </c>
      <c r="I3" s="10">
        <v>6</v>
      </c>
      <c r="J3" s="10">
        <v>7</v>
      </c>
      <c r="K3" s="10">
        <v>2</v>
      </c>
    </row>
    <row r="4" spans="1:20" ht="17.25" thickBot="1" x14ac:dyDescent="0.3">
      <c r="A4" s="65">
        <v>0</v>
      </c>
      <c r="B4" s="9">
        <v>5</v>
      </c>
      <c r="C4" s="10">
        <v>6</v>
      </c>
      <c r="D4" s="10">
        <v>7</v>
      </c>
      <c r="E4" s="10">
        <v>2</v>
      </c>
      <c r="F4" s="10">
        <v>7</v>
      </c>
      <c r="G4" s="28">
        <v>0</v>
      </c>
      <c r="I4" s="10">
        <v>3</v>
      </c>
      <c r="J4" s="10">
        <v>5</v>
      </c>
      <c r="K4" s="10">
        <v>3</v>
      </c>
    </row>
    <row r="5" spans="1:20" ht="17.25" thickBot="1" x14ac:dyDescent="0.3">
      <c r="A5" s="65">
        <v>0</v>
      </c>
      <c r="B5" s="9">
        <v>4</v>
      </c>
      <c r="C5" s="10">
        <v>3</v>
      </c>
      <c r="D5" s="10">
        <v>5</v>
      </c>
      <c r="E5" s="10">
        <v>3</v>
      </c>
      <c r="F5" s="10">
        <v>3</v>
      </c>
      <c r="G5" s="28">
        <v>0</v>
      </c>
    </row>
    <row r="6" spans="1:20" ht="17.25" thickBot="1" x14ac:dyDescent="0.3">
      <c r="A6" s="65">
        <v>0</v>
      </c>
      <c r="B6" s="9">
        <v>4</v>
      </c>
      <c r="C6" s="10">
        <v>4</v>
      </c>
      <c r="D6" s="10">
        <v>7</v>
      </c>
      <c r="E6" s="10">
        <v>5</v>
      </c>
      <c r="F6" s="10">
        <v>5</v>
      </c>
      <c r="G6" s="28">
        <v>0</v>
      </c>
    </row>
    <row r="7" spans="1:20" x14ac:dyDescent="0.25">
      <c r="A7" s="75">
        <v>0</v>
      </c>
      <c r="B7" s="76">
        <v>0</v>
      </c>
      <c r="C7" s="76">
        <v>0</v>
      </c>
      <c r="D7" s="71">
        <v>0</v>
      </c>
      <c r="E7" s="71">
        <v>0</v>
      </c>
      <c r="F7" s="71">
        <v>0</v>
      </c>
      <c r="G7" s="71">
        <v>0</v>
      </c>
    </row>
    <row r="8" spans="1:20" x14ac:dyDescent="0.25">
      <c r="B8" t="s">
        <v>97</v>
      </c>
    </row>
    <row r="9" spans="1:20" x14ac:dyDescent="0.25">
      <c r="B9" s="28">
        <f>A1*$I$2+B1*$J$2+C1*$K$2+A2*$I$3+B2*$J$3+C2*$K$3+A3*$I$4+B3*$J$4+C3*$K$4</f>
        <v>65</v>
      </c>
      <c r="C9" s="28">
        <f t="shared" ref="C9:F9" si="0">B1*$I$2+C1*$J$2+D1*$K$2+B2*$I$3+C2*$J$3+D2*$K$3+B3*$I$4+C3*$J$4+D3*$K$4</f>
        <v>116</v>
      </c>
      <c r="D9" s="28">
        <f t="shared" si="0"/>
        <v>134</v>
      </c>
      <c r="E9" s="28">
        <f t="shared" si="0"/>
        <v>129</v>
      </c>
      <c r="F9" s="28">
        <f t="shared" si="0"/>
        <v>91</v>
      </c>
    </row>
    <row r="10" spans="1:20" x14ac:dyDescent="0.25">
      <c r="B10" s="28">
        <f t="shared" ref="B10:F13" si="1">A2*$I$2+B2*$J$2+C2*$K$2+A3*$I$3+B3*$J$3+C3*$K$3+A4*$I$4+B4*$J$4+C4*$K$4</f>
        <v>125</v>
      </c>
      <c r="C10" s="28">
        <f t="shared" si="1"/>
        <v>171</v>
      </c>
      <c r="D10" s="78">
        <f t="shared" si="1"/>
        <v>166</v>
      </c>
      <c r="E10" s="28">
        <f t="shared" si="1"/>
        <v>174</v>
      </c>
      <c r="F10" s="28">
        <f t="shared" si="1"/>
        <v>135</v>
      </c>
    </row>
    <row r="11" spans="1:20" x14ac:dyDescent="0.25">
      <c r="B11" s="28">
        <f t="shared" si="1"/>
        <v>96</v>
      </c>
      <c r="C11" s="28">
        <f t="shared" si="1"/>
        <v>159</v>
      </c>
      <c r="D11" s="28">
        <f t="shared" si="1"/>
        <v>194</v>
      </c>
      <c r="E11" s="28">
        <f t="shared" si="1"/>
        <v>171</v>
      </c>
      <c r="F11" s="28">
        <f t="shared" si="1"/>
        <v>114</v>
      </c>
    </row>
    <row r="12" spans="1:20" x14ac:dyDescent="0.25">
      <c r="B12" s="28">
        <f t="shared" si="1"/>
        <v>123</v>
      </c>
      <c r="C12" s="28">
        <f t="shared" si="1"/>
        <v>185</v>
      </c>
      <c r="D12" s="28">
        <f t="shared" si="1"/>
        <v>168</v>
      </c>
      <c r="E12" s="28">
        <f t="shared" si="1"/>
        <v>187</v>
      </c>
      <c r="F12" s="28">
        <f t="shared" si="1"/>
        <v>104</v>
      </c>
    </row>
    <row r="13" spans="1:20" x14ac:dyDescent="0.25">
      <c r="B13" s="28">
        <f t="shared" si="1"/>
        <v>69</v>
      </c>
      <c r="C13" s="28">
        <f t="shared" si="1"/>
        <v>118</v>
      </c>
      <c r="D13" s="28">
        <f t="shared" si="1"/>
        <v>125</v>
      </c>
      <c r="E13" s="28">
        <f t="shared" si="1"/>
        <v>127</v>
      </c>
      <c r="F13" s="28">
        <f t="shared" si="1"/>
        <v>80</v>
      </c>
    </row>
    <row r="15" spans="1:20" x14ac:dyDescent="0.25">
      <c r="B15" t="s">
        <v>98</v>
      </c>
    </row>
    <row r="16" spans="1:20" x14ac:dyDescent="0.25">
      <c r="B16" s="28">
        <f>ROUND(B9/(SQRT(A1*A1+B1*B1+C1*C1+A2*A2+B2*B2+C2*C2+A3*A3+B3*B3+C3*C3)*SQRT($I$2*$I$2+$J$2*$J$2+$K$2*$K$2+$I$3*$I$3+$J$3*$J$3+$K$3*$K$3+$I$4*$I$4+$J$4*$J$4+$K$4*$K$4)),2)</f>
        <v>0.52</v>
      </c>
      <c r="C16" s="28">
        <f t="shared" ref="C16:F16" si="2">ROUND(C9/(SQRT(B1*B1+C1*C1+D1*D1+B2*B2+C2*C2+D2*D2+B3*B3+C3*C3+D3*D3)*SQRT($I$2*$I$2+$J$2*$J$2+$K$2*$K$2+$I$3*$I$3+$J$3*$J$3+$K$3*$K$3+$I$4*$I$4+$J$4*$J$4+$K$4*$K$4)),2)</f>
        <v>0.74</v>
      </c>
      <c r="D16" s="28">
        <f t="shared" si="2"/>
        <v>0.75</v>
      </c>
      <c r="E16" s="28">
        <f t="shared" si="2"/>
        <v>0.77</v>
      </c>
      <c r="F16" s="28">
        <f t="shared" si="2"/>
        <v>0.66</v>
      </c>
    </row>
    <row r="17" spans="2:6" x14ac:dyDescent="0.25">
      <c r="B17" s="28">
        <f t="shared" ref="B17:F20" si="3">ROUND(B10/(SQRT(A2*A2+B2*B2+C2*C2+A3*A3+B3*B3+C3*C3+A4*A4+B4*B4+C4*C4)*SQRT($I$2*$I$2+$J$2*$J$2+$K$2*$K$2+$I$3*$I$3+$J$3*$J$3+$K$3*$K$3+$I$4*$I$4+$J$4*$J$4+$K$4*$K$4)),2)</f>
        <v>0.75</v>
      </c>
      <c r="C17" s="28">
        <f t="shared" si="3"/>
        <v>0.8</v>
      </c>
      <c r="D17" s="28">
        <f t="shared" si="3"/>
        <v>0.75</v>
      </c>
      <c r="E17" s="28">
        <f t="shared" si="3"/>
        <v>0.8</v>
      </c>
      <c r="F17" s="28">
        <f t="shared" si="3"/>
        <v>0.79</v>
      </c>
    </row>
    <row r="18" spans="2:6" x14ac:dyDescent="0.25">
      <c r="B18" s="28">
        <f t="shared" si="3"/>
        <v>0.71</v>
      </c>
      <c r="C18" s="28">
        <f t="shared" si="3"/>
        <v>0.86</v>
      </c>
      <c r="D18" s="79">
        <f t="shared" si="3"/>
        <v>1</v>
      </c>
      <c r="E18" s="28">
        <f t="shared" si="3"/>
        <v>0.81</v>
      </c>
      <c r="F18" s="28">
        <f t="shared" si="3"/>
        <v>0.68</v>
      </c>
    </row>
    <row r="19" spans="2:6" x14ac:dyDescent="0.25">
      <c r="B19" s="28">
        <f t="shared" si="3"/>
        <v>0.81</v>
      </c>
      <c r="C19" s="28">
        <f t="shared" si="3"/>
        <v>0.86</v>
      </c>
      <c r="D19" s="28">
        <f t="shared" si="3"/>
        <v>0.81</v>
      </c>
      <c r="E19" s="77">
        <f t="shared" si="3"/>
        <v>0.86</v>
      </c>
      <c r="F19" s="28">
        <f t="shared" si="3"/>
        <v>0.68</v>
      </c>
    </row>
    <row r="20" spans="2:6" x14ac:dyDescent="0.25">
      <c r="B20" s="28">
        <f t="shared" si="3"/>
        <v>0.66</v>
      </c>
      <c r="C20" s="28">
        <f t="shared" si="3"/>
        <v>0.74</v>
      </c>
      <c r="D20" s="28">
        <f t="shared" si="3"/>
        <v>0.78</v>
      </c>
      <c r="E20" s="28">
        <f t="shared" si="3"/>
        <v>0.77</v>
      </c>
      <c r="F20" s="28">
        <f t="shared" si="3"/>
        <v>0.7</v>
      </c>
    </row>
    <row r="21" spans="2:6" x14ac:dyDescent="0.25">
      <c r="B21" s="28"/>
      <c r="C21" s="28"/>
      <c r="D21" s="28"/>
      <c r="E21" s="28"/>
      <c r="F21" s="28"/>
    </row>
  </sheetData>
  <hyperlinks>
    <hyperlink ref="T1" location="'Lọc ảnh trong miền không gian'!A1" display="Home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4"/>
  <sheetViews>
    <sheetView workbookViewId="0">
      <selection activeCell="AB30" sqref="AB30"/>
    </sheetView>
  </sheetViews>
  <sheetFormatPr defaultRowHeight="15" x14ac:dyDescent="0.25"/>
  <cols>
    <col min="1" max="30" width="5.42578125" customWidth="1"/>
  </cols>
  <sheetData>
    <row r="1" spans="1:37" ht="15.75" thickBot="1" x14ac:dyDescent="0.3">
      <c r="A1" s="28">
        <v>0</v>
      </c>
      <c r="B1" s="28">
        <v>0</v>
      </c>
      <c r="C1" s="28">
        <v>0</v>
      </c>
      <c r="D1" s="28">
        <v>0</v>
      </c>
      <c r="E1" s="28">
        <v>0</v>
      </c>
      <c r="F1" s="28">
        <v>0</v>
      </c>
      <c r="G1" s="28">
        <v>0</v>
      </c>
      <c r="AH1" s="23" t="s">
        <v>9</v>
      </c>
      <c r="AJ1" t="s">
        <v>99</v>
      </c>
      <c r="AK1">
        <f>F10</f>
        <v>0</v>
      </c>
    </row>
    <row r="2" spans="1:37" ht="17.25" thickBot="1" x14ac:dyDescent="0.3">
      <c r="A2" s="28">
        <v>0</v>
      </c>
      <c r="B2" s="5">
        <v>5</v>
      </c>
      <c r="C2" s="6">
        <v>7</v>
      </c>
      <c r="D2" s="6">
        <v>6</v>
      </c>
      <c r="E2" s="6">
        <v>4</v>
      </c>
      <c r="F2" s="6">
        <v>3</v>
      </c>
      <c r="G2" s="28">
        <v>0</v>
      </c>
      <c r="K2" s="66">
        <f>LARGE(A1:C3,5)</f>
        <v>0</v>
      </c>
      <c r="L2" s="66">
        <f t="shared" ref="L2:O6" si="0">LARGE(B1:D3,5)</f>
        <v>2</v>
      </c>
      <c r="M2" s="66">
        <f t="shared" si="0"/>
        <v>3</v>
      </c>
      <c r="N2" s="66">
        <f t="shared" si="0"/>
        <v>3</v>
      </c>
      <c r="O2" s="66">
        <f t="shared" si="0"/>
        <v>0</v>
      </c>
      <c r="P2" s="28"/>
      <c r="Q2" s="28"/>
      <c r="R2" s="28"/>
      <c r="AJ2" t="s">
        <v>100</v>
      </c>
      <c r="AK2">
        <f>F12</f>
        <v>2</v>
      </c>
    </row>
    <row r="3" spans="1:37" ht="17.25" thickBot="1" x14ac:dyDescent="0.3">
      <c r="A3" s="28">
        <v>0</v>
      </c>
      <c r="B3" s="9">
        <v>2</v>
      </c>
      <c r="C3" s="10">
        <v>2</v>
      </c>
      <c r="D3" s="10">
        <v>3</v>
      </c>
      <c r="E3" s="10">
        <v>7</v>
      </c>
      <c r="F3" s="10">
        <v>5</v>
      </c>
      <c r="G3" s="28">
        <v>0</v>
      </c>
      <c r="K3" s="66">
        <f t="shared" ref="K3:K6" si="1">LARGE(A2:C4,5)</f>
        <v>2</v>
      </c>
      <c r="L3" s="66">
        <f t="shared" si="0"/>
        <v>5</v>
      </c>
      <c r="M3" s="66">
        <f t="shared" si="0"/>
        <v>6</v>
      </c>
      <c r="N3" s="66">
        <f t="shared" si="0"/>
        <v>5</v>
      </c>
      <c r="O3" s="66">
        <f t="shared" si="0"/>
        <v>3</v>
      </c>
      <c r="P3" s="28"/>
      <c r="Q3" s="28"/>
      <c r="R3" s="28"/>
      <c r="AJ3" t="s">
        <v>101</v>
      </c>
      <c r="AK3">
        <f>F14</f>
        <v>3</v>
      </c>
    </row>
    <row r="4" spans="1:37" ht="17.25" thickBot="1" x14ac:dyDescent="0.3">
      <c r="A4" s="28">
        <v>0</v>
      </c>
      <c r="B4" s="9">
        <v>5</v>
      </c>
      <c r="C4" s="10">
        <v>6</v>
      </c>
      <c r="D4" s="10">
        <v>7</v>
      </c>
      <c r="E4" s="10">
        <v>2</v>
      </c>
      <c r="F4" s="10">
        <v>7</v>
      </c>
      <c r="G4" s="28">
        <v>0</v>
      </c>
      <c r="K4" s="66">
        <f t="shared" si="1"/>
        <v>2</v>
      </c>
      <c r="L4" s="66">
        <f t="shared" si="0"/>
        <v>4</v>
      </c>
      <c r="M4" s="66">
        <f t="shared" si="0"/>
        <v>3</v>
      </c>
      <c r="N4" s="66">
        <f t="shared" si="0"/>
        <v>5</v>
      </c>
      <c r="O4" s="66">
        <f t="shared" si="0"/>
        <v>3</v>
      </c>
      <c r="P4" s="28"/>
      <c r="Q4" s="28"/>
      <c r="R4" s="28"/>
      <c r="AJ4" t="s">
        <v>102</v>
      </c>
      <c r="AK4">
        <f>F16</f>
        <v>3</v>
      </c>
    </row>
    <row r="5" spans="1:37" ht="17.25" thickBot="1" x14ac:dyDescent="0.3">
      <c r="A5" s="28">
        <v>0</v>
      </c>
      <c r="B5" s="9">
        <v>4</v>
      </c>
      <c r="C5" s="10">
        <v>3</v>
      </c>
      <c r="D5" s="10">
        <v>5</v>
      </c>
      <c r="E5" s="10">
        <v>3</v>
      </c>
      <c r="F5" s="10">
        <v>3</v>
      </c>
      <c r="G5" s="28">
        <v>0</v>
      </c>
      <c r="K5" s="66">
        <f t="shared" si="1"/>
        <v>4</v>
      </c>
      <c r="L5" s="66">
        <f t="shared" si="0"/>
        <v>5</v>
      </c>
      <c r="M5" s="66">
        <f t="shared" si="0"/>
        <v>5</v>
      </c>
      <c r="N5" s="66">
        <f t="shared" si="0"/>
        <v>5</v>
      </c>
      <c r="O5" s="66">
        <f t="shared" si="0"/>
        <v>3</v>
      </c>
      <c r="P5" s="28"/>
      <c r="Q5" s="28"/>
      <c r="R5" s="28"/>
      <c r="AJ5" t="s">
        <v>103</v>
      </c>
      <c r="AK5">
        <f>F18</f>
        <v>0</v>
      </c>
    </row>
    <row r="6" spans="1:37" ht="17.25" thickBot="1" x14ac:dyDescent="0.3">
      <c r="A6" s="28">
        <v>0</v>
      </c>
      <c r="B6" s="9">
        <v>4</v>
      </c>
      <c r="C6" s="10">
        <v>4</v>
      </c>
      <c r="D6" s="10">
        <v>7</v>
      </c>
      <c r="E6" s="10">
        <v>5</v>
      </c>
      <c r="F6" s="10">
        <v>5</v>
      </c>
      <c r="G6" s="28">
        <v>0</v>
      </c>
      <c r="K6" s="66">
        <f t="shared" si="1"/>
        <v>0</v>
      </c>
      <c r="L6" s="66">
        <f t="shared" si="0"/>
        <v>4</v>
      </c>
      <c r="M6" s="66">
        <f t="shared" si="0"/>
        <v>3</v>
      </c>
      <c r="N6" s="66">
        <f t="shared" si="0"/>
        <v>3</v>
      </c>
      <c r="O6" s="66">
        <f>LARGE(E5:G7,5)</f>
        <v>0</v>
      </c>
      <c r="P6" s="28"/>
      <c r="Q6" s="28"/>
      <c r="R6" s="28"/>
      <c r="AJ6" t="s">
        <v>104</v>
      </c>
      <c r="AK6">
        <f>P10</f>
        <v>2</v>
      </c>
    </row>
    <row r="7" spans="1:37" x14ac:dyDescent="0.25">
      <c r="A7" s="28">
        <v>0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AJ7" t="s">
        <v>105</v>
      </c>
      <c r="AK7">
        <f>P12</f>
        <v>5</v>
      </c>
    </row>
    <row r="8" spans="1:37" x14ac:dyDescent="0.25">
      <c r="AJ8" t="s">
        <v>106</v>
      </c>
      <c r="AK8">
        <f>P14</f>
        <v>6</v>
      </c>
    </row>
    <row r="9" spans="1:37" x14ac:dyDescent="0.25">
      <c r="AJ9" t="s">
        <v>107</v>
      </c>
      <c r="AK9">
        <f>P16</f>
        <v>5</v>
      </c>
    </row>
    <row r="10" spans="1:37" x14ac:dyDescent="0.25">
      <c r="B10" s="38">
        <f>LARGE($A$1:$C$3,9)</f>
        <v>0</v>
      </c>
      <c r="C10" s="38">
        <f>LARGE($A$1:$C$3,8)</f>
        <v>0</v>
      </c>
      <c r="D10" s="38">
        <f>LARGE($A$1:$C$3,7)</f>
        <v>0</v>
      </c>
      <c r="E10" s="38">
        <f>LARGE($A$1:$C$3,6)</f>
        <v>0</v>
      </c>
      <c r="F10" s="80">
        <f>LARGE($A$1:$C$3,5)</f>
        <v>0</v>
      </c>
      <c r="G10" s="38">
        <f>LARGE($A$1:$C$3,4)</f>
        <v>2</v>
      </c>
      <c r="H10" s="38">
        <f>LARGE($A$1:$C$3,3)</f>
        <v>2</v>
      </c>
      <c r="I10" s="38">
        <f>LARGE($A$1:$C$3,2)</f>
        <v>5</v>
      </c>
      <c r="J10" s="38">
        <f>LARGE($A$1:$C$3,1)</f>
        <v>7</v>
      </c>
      <c r="L10" s="38">
        <f>LARGE($A$2:$C$4,9)</f>
        <v>0</v>
      </c>
      <c r="M10" s="38">
        <f>LARGE($A$2:$C$4,8)</f>
        <v>0</v>
      </c>
      <c r="N10" s="38">
        <f>LARGE($A$2:$C$4,7)</f>
        <v>0</v>
      </c>
      <c r="O10" s="38">
        <f>LARGE($A$2:$C$4,6)</f>
        <v>2</v>
      </c>
      <c r="P10" s="81">
        <f>LARGE($A$2:$C$4,5)</f>
        <v>2</v>
      </c>
      <c r="Q10" s="38">
        <f>LARGE($A$2:$C$4,4)</f>
        <v>5</v>
      </c>
      <c r="R10" s="38">
        <f>LARGE($A$2:$C$4,3)</f>
        <v>5</v>
      </c>
      <c r="S10" s="38">
        <f>LARGE($A$2:$C$4,2)</f>
        <v>6</v>
      </c>
      <c r="T10" s="38">
        <f>LARGE($A$2:$C$4,1)</f>
        <v>7</v>
      </c>
      <c r="V10" s="38">
        <f>LARGE($A$3:$C$5,9)</f>
        <v>0</v>
      </c>
      <c r="W10" s="38">
        <f>LARGE($A$3:$C$5,8)</f>
        <v>0</v>
      </c>
      <c r="X10" s="38">
        <f>LARGE($A$3:$C$5,7)</f>
        <v>0</v>
      </c>
      <c r="Y10" s="38">
        <f>LARGE($A$3:$C$5,6)</f>
        <v>2</v>
      </c>
      <c r="Z10" s="82">
        <f>LARGE($A$3:$C$5,5)</f>
        <v>2</v>
      </c>
      <c r="AA10" s="38">
        <f>LARGE($A$3:$C$5,4)</f>
        <v>3</v>
      </c>
      <c r="AB10" s="38">
        <f>LARGE($A$3:$C$5,3)</f>
        <v>4</v>
      </c>
      <c r="AC10" s="38">
        <f>LARGE($A$3:$C$5,2)</f>
        <v>5</v>
      </c>
      <c r="AD10" s="38">
        <f>LARGE($A$3:$C$5,1)</f>
        <v>6</v>
      </c>
      <c r="AJ10" t="s">
        <v>108</v>
      </c>
      <c r="AK10">
        <f>P18</f>
        <v>3</v>
      </c>
    </row>
    <row r="11" spans="1:37" x14ac:dyDescent="0.25">
      <c r="E11" s="28"/>
      <c r="O11" s="28"/>
      <c r="AJ11" t="s">
        <v>109</v>
      </c>
      <c r="AK11">
        <f>Z10</f>
        <v>2</v>
      </c>
    </row>
    <row r="12" spans="1:37" x14ac:dyDescent="0.25">
      <c r="B12" s="38">
        <f>LARGE($B$1:$D$3,9)</f>
        <v>0</v>
      </c>
      <c r="C12" s="38">
        <f>LARGE($B$1:$D$3,8)</f>
        <v>0</v>
      </c>
      <c r="D12" s="38">
        <f>LARGE($B$1:$D$3,7)</f>
        <v>0</v>
      </c>
      <c r="E12" s="38">
        <f>LARGE($B$1:$D$3,6)</f>
        <v>2</v>
      </c>
      <c r="F12" s="80">
        <f>LARGE($B$1:$D$3,5)</f>
        <v>2</v>
      </c>
      <c r="G12" s="38">
        <f>LARGE($B$1:$D$3,4)</f>
        <v>3</v>
      </c>
      <c r="H12" s="38">
        <f>LARGE($B$1:$D$3,3)</f>
        <v>5</v>
      </c>
      <c r="I12" s="38">
        <f>LARGE($B$1:$D$3,2)</f>
        <v>6</v>
      </c>
      <c r="J12" s="38">
        <f>LARGE($B$1:$D$3,1)</f>
        <v>7</v>
      </c>
      <c r="L12" s="38">
        <f>LARGE($B$2:$D$4,9)</f>
        <v>2</v>
      </c>
      <c r="M12" s="38">
        <f>LARGE($B$2:$D$4,8)</f>
        <v>2</v>
      </c>
      <c r="N12" s="38">
        <f>LARGE($B$2:$D$4,7)</f>
        <v>3</v>
      </c>
      <c r="O12" s="38">
        <f>LARGE($B$2:$D$4,6)</f>
        <v>5</v>
      </c>
      <c r="P12" s="81">
        <f>LARGE($B$2:$D$4,5)</f>
        <v>5</v>
      </c>
      <c r="Q12" s="38">
        <f>LARGE($B$2:$D$4,4)</f>
        <v>6</v>
      </c>
      <c r="R12" s="38">
        <f>LARGE($B$2:$D$4,3)</f>
        <v>6</v>
      </c>
      <c r="S12" s="38">
        <f>LARGE($B$2:$D$4,2)</f>
        <v>7</v>
      </c>
      <c r="T12" s="38">
        <f>LARGE($B$2:$D$4,1)</f>
        <v>7</v>
      </c>
      <c r="V12" s="38">
        <f>LARGE($B$3:$D$5,9)</f>
        <v>2</v>
      </c>
      <c r="W12" s="38">
        <f>LARGE($B$3:$D$5,8)</f>
        <v>2</v>
      </c>
      <c r="X12" s="38">
        <f>LARGE($B$3:$D$5,7)</f>
        <v>3</v>
      </c>
      <c r="Y12" s="38">
        <f>LARGE($B$3:$D$5,6)</f>
        <v>3</v>
      </c>
      <c r="Z12" s="82">
        <f>LARGE($B$3:$D$5,5)</f>
        <v>4</v>
      </c>
      <c r="AA12" s="38">
        <f>LARGE($B$3:$D$5,4)</f>
        <v>5</v>
      </c>
      <c r="AB12" s="38">
        <f>LARGE($B$3:$D$5,3)</f>
        <v>5</v>
      </c>
      <c r="AC12" s="38">
        <f>LARGE($B$3:$D$5,2)</f>
        <v>6</v>
      </c>
      <c r="AD12" s="38">
        <f>LARGE($B$3:$D$5,1)</f>
        <v>7</v>
      </c>
      <c r="AJ12" t="s">
        <v>110</v>
      </c>
      <c r="AK12">
        <f>Z12</f>
        <v>4</v>
      </c>
    </row>
    <row r="13" spans="1:37" x14ac:dyDescent="0.25">
      <c r="B13" s="28"/>
      <c r="C13" s="28"/>
      <c r="D13" s="28"/>
      <c r="E13" s="28"/>
      <c r="O13" s="28"/>
      <c r="AJ13" t="s">
        <v>111</v>
      </c>
      <c r="AK13">
        <f>Z14</f>
        <v>3</v>
      </c>
    </row>
    <row r="14" spans="1:37" x14ac:dyDescent="0.25">
      <c r="B14" s="38">
        <f>LARGE($C$1:$E$3,9)</f>
        <v>0</v>
      </c>
      <c r="C14" s="38">
        <f>LARGE($C$1:$E$3,8)</f>
        <v>0</v>
      </c>
      <c r="D14" s="38">
        <f>LARGE($C$1:$E$3,7)</f>
        <v>0</v>
      </c>
      <c r="E14" s="38">
        <f>LARGE($C$1:$E$3,6)</f>
        <v>2</v>
      </c>
      <c r="F14" s="80">
        <f>LARGE($C$1:$E$3,5)</f>
        <v>3</v>
      </c>
      <c r="G14" s="38">
        <f>LARGE($C$1:$E$3,4)</f>
        <v>4</v>
      </c>
      <c r="H14" s="38">
        <f>LARGE($C$1:$E$3,3)</f>
        <v>6</v>
      </c>
      <c r="I14" s="38">
        <f>LARGE($C$1:$E$3,2)</f>
        <v>7</v>
      </c>
      <c r="J14" s="38">
        <f>LARGE($C$1:$E$3,1)</f>
        <v>7</v>
      </c>
      <c r="L14" s="38">
        <f>LARGE($C$2:$E$4,9)</f>
        <v>2</v>
      </c>
      <c r="M14" s="38">
        <f>LARGE($C$2:$E$4,8)</f>
        <v>2</v>
      </c>
      <c r="N14" s="38">
        <f>LARGE($C$2:$E$4,7)</f>
        <v>3</v>
      </c>
      <c r="O14" s="38">
        <f>LARGE($C$2:$E$4,6)</f>
        <v>4</v>
      </c>
      <c r="P14" s="81">
        <f>LARGE($C$2:$E$4,5)</f>
        <v>6</v>
      </c>
      <c r="Q14" s="38">
        <f>LARGE($C$2:$E$4,4)</f>
        <v>6</v>
      </c>
      <c r="R14" s="38">
        <f>LARGE($C$2:$E$4,3)</f>
        <v>7</v>
      </c>
      <c r="S14" s="38">
        <f>LARGE($C$2:$E$4,2)</f>
        <v>7</v>
      </c>
      <c r="T14" s="38">
        <f>LARGE($C$2:$E$4,1)</f>
        <v>7</v>
      </c>
      <c r="V14" s="38">
        <f>LARGE($C$3:$E$5,9)</f>
        <v>2</v>
      </c>
      <c r="W14" s="38">
        <f>LARGE($C$3:$E$5,8)</f>
        <v>2</v>
      </c>
      <c r="X14" s="38">
        <f>LARGE($C$3:$E$5,7)</f>
        <v>3</v>
      </c>
      <c r="Y14" s="38">
        <f>LARGE($C$3:$E$5,6)</f>
        <v>3</v>
      </c>
      <c r="Z14" s="82">
        <f>LARGE($C$3:$E$5,5)</f>
        <v>3</v>
      </c>
      <c r="AA14" s="38">
        <f>LARGE($C$3:$E$5,4)</f>
        <v>5</v>
      </c>
      <c r="AB14" s="38">
        <f>LARGE($C$3:$E$5,3)</f>
        <v>6</v>
      </c>
      <c r="AC14" s="38">
        <f>LARGE($C$3:$E$5,2)</f>
        <v>7</v>
      </c>
      <c r="AD14" s="38">
        <f>LARGE($C$3:$E$5,1)</f>
        <v>7</v>
      </c>
      <c r="AJ14" t="s">
        <v>112</v>
      </c>
      <c r="AK14">
        <f>Z16</f>
        <v>5</v>
      </c>
    </row>
    <row r="15" spans="1:37" x14ac:dyDescent="0.25">
      <c r="E15" s="28"/>
      <c r="O15" s="28"/>
      <c r="AJ15" t="s">
        <v>113</v>
      </c>
      <c r="AK15">
        <f>Z18</f>
        <v>3</v>
      </c>
    </row>
    <row r="16" spans="1:37" x14ac:dyDescent="0.25">
      <c r="B16" s="38">
        <f>LARGE($D$1:$F$3,9)</f>
        <v>0</v>
      </c>
      <c r="C16" s="38">
        <f>LARGE($D$1:$F$3,8)</f>
        <v>0</v>
      </c>
      <c r="D16" s="38">
        <f>LARGE($D$1:$F$3,7)</f>
        <v>0</v>
      </c>
      <c r="E16" s="38">
        <f>LARGE($D$1:$F$3,6)</f>
        <v>3</v>
      </c>
      <c r="F16" s="80">
        <f>LARGE($D$1:$F$3,5)</f>
        <v>3</v>
      </c>
      <c r="G16" s="38">
        <f>LARGE($D$1:$F$3,4)</f>
        <v>4</v>
      </c>
      <c r="H16" s="38">
        <f>LARGE($D$1:$F$3,3)</f>
        <v>5</v>
      </c>
      <c r="I16" s="38">
        <f>LARGE($D$1:$F$3,2)</f>
        <v>6</v>
      </c>
      <c r="J16" s="38">
        <f>LARGE($D$1:$F$3,1)</f>
        <v>7</v>
      </c>
      <c r="L16" s="38">
        <f>LARGE($D$2:$F$4,9)</f>
        <v>2</v>
      </c>
      <c r="M16" s="38">
        <f>LARGE($D$2:$F$4,8)</f>
        <v>3</v>
      </c>
      <c r="N16" s="38">
        <f>LARGE($D$2:$F$4,7)</f>
        <v>3</v>
      </c>
      <c r="O16" s="38">
        <f>LARGE($D$2:$F$4,6)</f>
        <v>4</v>
      </c>
      <c r="P16" s="81">
        <f>LARGE($D$2:$F$4,5)</f>
        <v>5</v>
      </c>
      <c r="Q16" s="38">
        <f>LARGE($D$2:$F$4,4)</f>
        <v>6</v>
      </c>
      <c r="R16" s="38">
        <f>LARGE($D$2:$F$4,3)</f>
        <v>7</v>
      </c>
      <c r="S16" s="38">
        <f>LARGE($D$2:$F$4,2)</f>
        <v>7</v>
      </c>
      <c r="T16" s="38">
        <f>LARGE($D$2:$F$4,1)</f>
        <v>7</v>
      </c>
      <c r="V16" s="38">
        <f>LARGE($D$3:$F$5,9)</f>
        <v>2</v>
      </c>
      <c r="W16" s="38">
        <f>LARGE($D$3:$F$5,8)</f>
        <v>3</v>
      </c>
      <c r="X16" s="38">
        <f>LARGE($D$3:$F$5,7)</f>
        <v>3</v>
      </c>
      <c r="Y16" s="38">
        <f>LARGE($D$3:$F$5,6)</f>
        <v>3</v>
      </c>
      <c r="Z16" s="82">
        <f>LARGE($D$3:$F$5,5)</f>
        <v>5</v>
      </c>
      <c r="AA16" s="38">
        <f>LARGE($D$3:$F$5,4)</f>
        <v>5</v>
      </c>
      <c r="AB16" s="38">
        <f>LARGE($D$3:$F$5,3)</f>
        <v>7</v>
      </c>
      <c r="AC16" s="38">
        <f>LARGE($D$3:$F$5,2)</f>
        <v>7</v>
      </c>
      <c r="AD16" s="38">
        <f>LARGE($D$3:$F$5,1)</f>
        <v>7</v>
      </c>
      <c r="AJ16" t="s">
        <v>114</v>
      </c>
      <c r="AK16">
        <f>F20</f>
        <v>4</v>
      </c>
    </row>
    <row r="17" spans="2:37" x14ac:dyDescent="0.25">
      <c r="E17" s="28"/>
      <c r="O17" s="28"/>
      <c r="AJ17" t="s">
        <v>115</v>
      </c>
      <c r="AK17">
        <f>F22</f>
        <v>5</v>
      </c>
    </row>
    <row r="18" spans="2:37" x14ac:dyDescent="0.25">
      <c r="B18" s="38">
        <f>LARGE($E$1:$G$3,9)</f>
        <v>0</v>
      </c>
      <c r="C18" s="38">
        <f>LARGE($E$1:$G$3,8)</f>
        <v>0</v>
      </c>
      <c r="D18" s="38">
        <f>LARGE($E$1:$G$3,7)</f>
        <v>0</v>
      </c>
      <c r="E18" s="38">
        <f>LARGE($E$1:$G$3,6)</f>
        <v>0</v>
      </c>
      <c r="F18" s="80">
        <f>LARGE($E$1:$G$3,5)</f>
        <v>0</v>
      </c>
      <c r="G18" s="38">
        <f>LARGE($E$1:$G$3,4)</f>
        <v>3</v>
      </c>
      <c r="H18" s="38">
        <f>LARGE($E$1:$G$3,3)</f>
        <v>4</v>
      </c>
      <c r="I18" s="38">
        <f>LARGE($E$1:$G$3,2)</f>
        <v>5</v>
      </c>
      <c r="J18" s="38">
        <f>LARGE($E$1:$G$3,1)</f>
        <v>7</v>
      </c>
      <c r="L18" s="38">
        <f>LARGE($E$2:$G$4,9)</f>
        <v>0</v>
      </c>
      <c r="M18" s="38">
        <f>LARGE($E$2:$G$4,8)</f>
        <v>0</v>
      </c>
      <c r="N18" s="38">
        <f>LARGE($E$2:$G$4,7)</f>
        <v>0</v>
      </c>
      <c r="O18" s="38">
        <f>LARGE($E$2:$G$4,6)</f>
        <v>2</v>
      </c>
      <c r="P18" s="81">
        <f>LARGE($E$2:$G$4,5)</f>
        <v>3</v>
      </c>
      <c r="Q18" s="38">
        <f>LARGE($E$2:$G$4,4)</f>
        <v>4</v>
      </c>
      <c r="R18" s="38">
        <f>LARGE($E$2:$G$4,3)</f>
        <v>5</v>
      </c>
      <c r="S18" s="38">
        <f>LARGE($E$2:$G$4,2)</f>
        <v>7</v>
      </c>
      <c r="T18" s="38">
        <f>LARGE($E$2:$G$4,1)</f>
        <v>7</v>
      </c>
      <c r="V18" s="38">
        <f>LARGE($E$3:$G$5,9)</f>
        <v>0</v>
      </c>
      <c r="W18" s="38">
        <f>LARGE($E$3:$G$5,8)</f>
        <v>0</v>
      </c>
      <c r="X18" s="38">
        <f>LARGE($E$3:$G$5,7)</f>
        <v>0</v>
      </c>
      <c r="Y18" s="38">
        <f>LARGE($E$3:$G$5,6)</f>
        <v>2</v>
      </c>
      <c r="Z18" s="82">
        <f>LARGE($E$3:$G$5,5)</f>
        <v>3</v>
      </c>
      <c r="AA18" s="38">
        <f>LARGE($E$3:$G$5,4)</f>
        <v>3</v>
      </c>
      <c r="AB18" s="38">
        <f>LARGE($E$3:$G$5,3)</f>
        <v>5</v>
      </c>
      <c r="AC18" s="38">
        <f>LARGE($E$3:$G$5,2)</f>
        <v>7</v>
      </c>
      <c r="AD18" s="38">
        <f>LARGE($E$3:$G$5,1)</f>
        <v>7</v>
      </c>
      <c r="AJ18" t="s">
        <v>116</v>
      </c>
      <c r="AK18">
        <f>F24</f>
        <v>5</v>
      </c>
    </row>
    <row r="19" spans="2:37" x14ac:dyDescent="0.25">
      <c r="E19" s="28"/>
      <c r="AJ19" t="s">
        <v>117</v>
      </c>
      <c r="AK19">
        <f>F26</f>
        <v>5</v>
      </c>
    </row>
    <row r="20" spans="2:37" x14ac:dyDescent="0.25">
      <c r="B20" s="38">
        <f>LARGE($A$4:$C$6,9)</f>
        <v>0</v>
      </c>
      <c r="C20" s="38">
        <f>LARGE($A$4:$C$6,8)</f>
        <v>0</v>
      </c>
      <c r="D20" s="38">
        <f>LARGE($A$4:$C$6,7)</f>
        <v>0</v>
      </c>
      <c r="E20" s="38">
        <f>LARGE($A$4:$C$6,6)</f>
        <v>3</v>
      </c>
      <c r="F20" s="83">
        <f>LARGE($A$4:$C$6,5)</f>
        <v>4</v>
      </c>
      <c r="G20" s="38">
        <f>LARGE($A$4:$C$6,4)</f>
        <v>4</v>
      </c>
      <c r="H20" s="38">
        <f>LARGE($A$4:$C$6,3)</f>
        <v>4</v>
      </c>
      <c r="I20" s="38">
        <f>LARGE($A$4:$C$6,2)</f>
        <v>5</v>
      </c>
      <c r="J20" s="38">
        <f>LARGE($A$4:$C$6,1)</f>
        <v>6</v>
      </c>
      <c r="L20" s="38">
        <f>LARGE($A$5:$C$7,9)</f>
        <v>0</v>
      </c>
      <c r="M20" s="38">
        <f>LARGE($A$5:$C$7,8)</f>
        <v>0</v>
      </c>
      <c r="N20" s="38">
        <f>LARGE($A$5:$C$7,7)</f>
        <v>0</v>
      </c>
      <c r="O20" s="38">
        <f>LARGE($A$5:$C$7,6)</f>
        <v>0</v>
      </c>
      <c r="P20" s="84">
        <f>LARGE($A$5:$C$7,5)</f>
        <v>0</v>
      </c>
      <c r="Q20" s="38">
        <f>LARGE($A$5:$C$7,4)</f>
        <v>3</v>
      </c>
      <c r="R20" s="38">
        <f>LARGE($A$5:$C$7,3)</f>
        <v>4</v>
      </c>
      <c r="S20" s="38">
        <f>LARGE($A$5:$C$7,2)</f>
        <v>4</v>
      </c>
      <c r="T20" s="38">
        <f>LARGE($A$5:$C$7,1)</f>
        <v>4</v>
      </c>
      <c r="AJ20" t="s">
        <v>118</v>
      </c>
      <c r="AK20">
        <f>F28</f>
        <v>3</v>
      </c>
    </row>
    <row r="21" spans="2:37" x14ac:dyDescent="0.25">
      <c r="AJ21" t="s">
        <v>119</v>
      </c>
      <c r="AK21">
        <f>P20</f>
        <v>0</v>
      </c>
    </row>
    <row r="22" spans="2:37" x14ac:dyDescent="0.25">
      <c r="B22" s="38">
        <f>LARGE($B$4:$D$6,9)</f>
        <v>3</v>
      </c>
      <c r="C22" s="38">
        <f>LARGE($B$4:$D$6,8)</f>
        <v>4</v>
      </c>
      <c r="D22" s="38">
        <f>LARGE($B$4:$D$6,7)</f>
        <v>4</v>
      </c>
      <c r="E22" s="38">
        <f>LARGE($B$4:$D$6,6)</f>
        <v>4</v>
      </c>
      <c r="F22" s="83">
        <f>LARGE($B$4:$D$6,5)</f>
        <v>5</v>
      </c>
      <c r="G22" s="38">
        <f>LARGE($B$4:$D$6,4)</f>
        <v>5</v>
      </c>
      <c r="H22" s="38">
        <f>LARGE($B$4:$D$6,3)</f>
        <v>6</v>
      </c>
      <c r="I22" s="38">
        <f>LARGE($B$4:$D$6,2)</f>
        <v>7</v>
      </c>
      <c r="J22" s="38">
        <f>LARGE($B$4:$D$6,1)</f>
        <v>7</v>
      </c>
      <c r="L22" s="38">
        <f>LARGE($B$5:$D$7,9)</f>
        <v>0</v>
      </c>
      <c r="M22" s="38">
        <f>LARGE($B$5:$D$7,8)</f>
        <v>0</v>
      </c>
      <c r="N22" s="38">
        <f>LARGE($B$5:$D$7,7)</f>
        <v>0</v>
      </c>
      <c r="O22" s="38">
        <f>LARGE($B$5:$D$7,6)</f>
        <v>3</v>
      </c>
      <c r="P22" s="84">
        <f>LARGE($B$5:$D$7,5)</f>
        <v>4</v>
      </c>
      <c r="Q22" s="38">
        <f>LARGE($B$5:$D$7,4)</f>
        <v>4</v>
      </c>
      <c r="R22" s="38">
        <f>LARGE($B$5:$D$7,3)</f>
        <v>4</v>
      </c>
      <c r="S22" s="38">
        <f>LARGE($B$5:$D$7,2)</f>
        <v>5</v>
      </c>
      <c r="T22" s="38">
        <f>LARGE($B$5:$D$7,1)</f>
        <v>7</v>
      </c>
      <c r="AJ22" t="s">
        <v>120</v>
      </c>
      <c r="AK22">
        <f>P22</f>
        <v>4</v>
      </c>
    </row>
    <row r="23" spans="2:37" x14ac:dyDescent="0.25">
      <c r="AJ23" t="s">
        <v>121</v>
      </c>
      <c r="AK23">
        <f>P24</f>
        <v>3</v>
      </c>
    </row>
    <row r="24" spans="2:37" x14ac:dyDescent="0.25">
      <c r="B24" s="38">
        <f>LARGE($C$4:$E$6,9)</f>
        <v>2</v>
      </c>
      <c r="C24" s="38">
        <f>LARGE($C$4:$E$6,8)</f>
        <v>3</v>
      </c>
      <c r="D24" s="38">
        <f>LARGE($C$4:$E$6,7)</f>
        <v>3</v>
      </c>
      <c r="E24" s="38">
        <f>LARGE($C$4:$E$6,6)</f>
        <v>4</v>
      </c>
      <c r="F24" s="83">
        <f>LARGE($C$4:$E$6,5)</f>
        <v>5</v>
      </c>
      <c r="G24" s="38">
        <f>LARGE($C$4:$E$6,4)</f>
        <v>5</v>
      </c>
      <c r="H24" s="38">
        <f>LARGE($C$4:$E$6,3)</f>
        <v>6</v>
      </c>
      <c r="I24" s="38">
        <f>LARGE($C$4:$E$6,2)</f>
        <v>7</v>
      </c>
      <c r="J24" s="38">
        <f>LARGE($C$4:$E$6,1)</f>
        <v>7</v>
      </c>
      <c r="L24" s="38">
        <f>LARGE($C$5:$E$7,9)</f>
        <v>0</v>
      </c>
      <c r="M24" s="38">
        <f>LARGE($C$5:$E$7,8)</f>
        <v>0</v>
      </c>
      <c r="N24" s="38">
        <f>LARGE($C$5:$E$7,7)</f>
        <v>0</v>
      </c>
      <c r="O24" s="38">
        <f>LARGE($C$5:$E$7,6)</f>
        <v>3</v>
      </c>
      <c r="P24" s="84">
        <f>LARGE($C$5:$E$7,5)</f>
        <v>3</v>
      </c>
      <c r="Q24" s="38">
        <f>LARGE($C$5:$E$7,4)</f>
        <v>4</v>
      </c>
      <c r="R24" s="38">
        <f>LARGE($C$5:$E$7,3)</f>
        <v>5</v>
      </c>
      <c r="S24" s="38">
        <f>LARGE($C$5:$E$7,2)</f>
        <v>5</v>
      </c>
      <c r="T24" s="38">
        <f>LARGE($C$5:$E$7,1)</f>
        <v>7</v>
      </c>
      <c r="AJ24" t="s">
        <v>122</v>
      </c>
      <c r="AK24">
        <f>P26</f>
        <v>3</v>
      </c>
    </row>
    <row r="25" spans="2:37" x14ac:dyDescent="0.25">
      <c r="AJ25" t="s">
        <v>123</v>
      </c>
      <c r="AK25">
        <f>P28</f>
        <v>0</v>
      </c>
    </row>
    <row r="26" spans="2:37" x14ac:dyDescent="0.25">
      <c r="B26" s="38">
        <f>LARGE($D$4:$F$6,9)</f>
        <v>2</v>
      </c>
      <c r="C26" s="38">
        <f>LARGE($D$4:$F$6,8)</f>
        <v>3</v>
      </c>
      <c r="D26" s="38">
        <f>LARGE($D$4:$F$6,7)</f>
        <v>3</v>
      </c>
      <c r="E26" s="38">
        <f>LARGE($D$4:$F$6,6)</f>
        <v>5</v>
      </c>
      <c r="F26" s="83">
        <f>LARGE($D$4:$F$6,5)</f>
        <v>5</v>
      </c>
      <c r="G26" s="38">
        <f>LARGE($D$4:$F$6,4)</f>
        <v>5</v>
      </c>
      <c r="H26" s="38">
        <f>LARGE($D$4:$F$6,3)</f>
        <v>7</v>
      </c>
      <c r="I26" s="38">
        <f>LARGE($D$4:$F$6,2)</f>
        <v>7</v>
      </c>
      <c r="J26" s="38">
        <f>LARGE($D$4:$F$6,1)</f>
        <v>7</v>
      </c>
      <c r="L26" s="38">
        <f>LARGE($D$5:$F$7,9)</f>
        <v>0</v>
      </c>
      <c r="M26" s="38">
        <f>LARGE($D$5:$F$7,8)</f>
        <v>0</v>
      </c>
      <c r="N26" s="38">
        <f>LARGE($D$5:$F$7,7)</f>
        <v>0</v>
      </c>
      <c r="O26" s="38">
        <f>LARGE($D$5:$F$7,6)</f>
        <v>3</v>
      </c>
      <c r="P26" s="84">
        <f>LARGE($D$5:$F$7,5)</f>
        <v>3</v>
      </c>
      <c r="Q26" s="38">
        <f>LARGE($D$5:$F$7,4)</f>
        <v>5</v>
      </c>
      <c r="R26" s="38">
        <f>LARGE($D$5:$F$7,3)</f>
        <v>5</v>
      </c>
      <c r="S26" s="38">
        <f>LARGE($D$5:$F$7,2)</f>
        <v>5</v>
      </c>
      <c r="T26" s="38">
        <f>LARGE($D$5:$F$7,1)</f>
        <v>7</v>
      </c>
    </row>
    <row r="28" spans="2:37" x14ac:dyDescent="0.25">
      <c r="B28" s="38">
        <f>LARGE($E$4:$G$6,9)</f>
        <v>0</v>
      </c>
      <c r="C28" s="38">
        <f>LARGE($E$4:$G$6,8)</f>
        <v>0</v>
      </c>
      <c r="D28" s="38">
        <f>LARGE($E$4:$G$6,7)</f>
        <v>0</v>
      </c>
      <c r="E28" s="38">
        <f>LARGE($E$4:$G$6,6)</f>
        <v>2</v>
      </c>
      <c r="F28" s="83">
        <f>LARGE($E$4:$G$6,5)</f>
        <v>3</v>
      </c>
      <c r="G28" s="38">
        <f>LARGE($E$4:$G$6,4)</f>
        <v>3</v>
      </c>
      <c r="H28" s="38">
        <f>LARGE($E$4:$G$6,3)</f>
        <v>5</v>
      </c>
      <c r="I28" s="38">
        <f>LARGE($E$4:$G$6,2)</f>
        <v>5</v>
      </c>
      <c r="J28" s="38">
        <f>LARGE($E$4:$G$6,1)</f>
        <v>7</v>
      </c>
      <c r="L28" s="38">
        <f>LARGE($E$5:$G$7,9)</f>
        <v>0</v>
      </c>
      <c r="M28" s="38">
        <f>LARGE($E$5:$G$7,8)</f>
        <v>0</v>
      </c>
      <c r="N28" s="38">
        <f>LARGE($E$5:$G$7,7)</f>
        <v>0</v>
      </c>
      <c r="O28" s="38">
        <f>LARGE($E$5:$G$7,6)</f>
        <v>0</v>
      </c>
      <c r="P28" s="84">
        <f>LARGE($E$5:$G$7,5)</f>
        <v>0</v>
      </c>
      <c r="Q28" s="38">
        <f>LARGE($E$5:$G$7,4)</f>
        <v>3</v>
      </c>
      <c r="R28" s="38">
        <f>LARGE($E$5:$G$7,3)</f>
        <v>3</v>
      </c>
      <c r="S28" s="38">
        <f>LARGE($E$5:$G$7,2)</f>
        <v>5</v>
      </c>
      <c r="T28" s="38">
        <f>LARGE($E$5:$G$7,1)</f>
        <v>5</v>
      </c>
    </row>
    <row r="29" spans="2:37" x14ac:dyDescent="0.25">
      <c r="B29" s="28"/>
      <c r="C29" s="28"/>
      <c r="D29" s="28"/>
      <c r="E29" s="28"/>
    </row>
    <row r="30" spans="2:37" ht="16.5" x14ac:dyDescent="0.25">
      <c r="B30" s="86" t="str">
        <f>CONCATENATE("Chọn được giá trị trung vị nằm ở vị trí thứ 5 là ",AK1,". Như vậy giá trị sau khi lọc ảnh tại vị trí ",AJ1," là ",AK1,".")</f>
        <v>Chọn được giá trị trung vị nằm ở vị trí thứ 5 là 0. Như vậy giá trị sau khi lọc ảnh tại vị trí (0, 0) là 0.</v>
      </c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8"/>
    </row>
    <row r="31" spans="2:37" ht="16.5" x14ac:dyDescent="0.25">
      <c r="B31" s="86" t="str">
        <f t="shared" ref="B31:B54" si="2">CONCATENATE("Chọn được giá trị trung vị nằm ở vị trí thứ 5 là ",AK2,". Như vậy giá trị sau khi lọc ảnh tại vị trí ",AJ2," là ",AK2,".")</f>
        <v>Chọn được giá trị trung vị nằm ở vị trí thứ 5 là 2. Như vậy giá trị sau khi lọc ảnh tại vị trí (0, 1) là 2.</v>
      </c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8"/>
    </row>
    <row r="32" spans="2:37" ht="16.5" x14ac:dyDescent="0.25">
      <c r="B32" s="86" t="str">
        <f t="shared" si="2"/>
        <v>Chọn được giá trị trung vị nằm ở vị trí thứ 5 là 3. Như vậy giá trị sau khi lọc ảnh tại vị trí (0, 2) là 3.</v>
      </c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8"/>
    </row>
    <row r="33" spans="2:20" ht="16.5" x14ac:dyDescent="0.25">
      <c r="B33" s="86" t="str">
        <f t="shared" si="2"/>
        <v>Chọn được giá trị trung vị nằm ở vị trí thứ 5 là 3. Như vậy giá trị sau khi lọc ảnh tại vị trí (0, 3) là 3.</v>
      </c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8"/>
    </row>
    <row r="34" spans="2:20" ht="16.5" x14ac:dyDescent="0.25">
      <c r="B34" s="86" t="str">
        <f t="shared" si="2"/>
        <v>Chọn được giá trị trung vị nằm ở vị trí thứ 5 là 0. Như vậy giá trị sau khi lọc ảnh tại vị trí (0, 4) là 0.</v>
      </c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8"/>
    </row>
    <row r="35" spans="2:20" ht="16.5" x14ac:dyDescent="0.25">
      <c r="B35" s="86" t="str">
        <f t="shared" si="2"/>
        <v>Chọn được giá trị trung vị nằm ở vị trí thứ 5 là 2. Như vậy giá trị sau khi lọc ảnh tại vị trí (1, 0) là 2.</v>
      </c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8"/>
    </row>
    <row r="36" spans="2:20" ht="16.5" x14ac:dyDescent="0.25">
      <c r="B36" s="86" t="str">
        <f t="shared" si="2"/>
        <v>Chọn được giá trị trung vị nằm ở vị trí thứ 5 là 5. Như vậy giá trị sau khi lọc ảnh tại vị trí (1, 1) là 5.</v>
      </c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8"/>
    </row>
    <row r="37" spans="2:20" ht="16.5" x14ac:dyDescent="0.25">
      <c r="B37" s="86" t="str">
        <f t="shared" si="2"/>
        <v>Chọn được giá trị trung vị nằm ở vị trí thứ 5 là 6. Như vậy giá trị sau khi lọc ảnh tại vị trí (1, 2) là 6.</v>
      </c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8"/>
    </row>
    <row r="38" spans="2:20" ht="16.5" x14ac:dyDescent="0.25">
      <c r="B38" s="86" t="str">
        <f t="shared" si="2"/>
        <v>Chọn được giá trị trung vị nằm ở vị trí thứ 5 là 5. Như vậy giá trị sau khi lọc ảnh tại vị trí (1, 3) là 5.</v>
      </c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8"/>
    </row>
    <row r="39" spans="2:20" ht="16.5" x14ac:dyDescent="0.25">
      <c r="B39" s="86" t="str">
        <f t="shared" si="2"/>
        <v>Chọn được giá trị trung vị nằm ở vị trí thứ 5 là 3. Như vậy giá trị sau khi lọc ảnh tại vị trí (1, 4) là 3.</v>
      </c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8"/>
    </row>
    <row r="40" spans="2:20" ht="16.5" x14ac:dyDescent="0.25">
      <c r="B40" s="86" t="str">
        <f t="shared" si="2"/>
        <v>Chọn được giá trị trung vị nằm ở vị trí thứ 5 là 2. Như vậy giá trị sau khi lọc ảnh tại vị trí (2, 0) là 2.</v>
      </c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8"/>
    </row>
    <row r="41" spans="2:20" ht="16.5" x14ac:dyDescent="0.25">
      <c r="B41" s="86" t="str">
        <f t="shared" si="2"/>
        <v>Chọn được giá trị trung vị nằm ở vị trí thứ 5 là 4. Như vậy giá trị sau khi lọc ảnh tại vị trí (2, 1) là 4.</v>
      </c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8"/>
    </row>
    <row r="42" spans="2:20" ht="16.5" x14ac:dyDescent="0.25">
      <c r="B42" s="86" t="str">
        <f t="shared" si="2"/>
        <v>Chọn được giá trị trung vị nằm ở vị trí thứ 5 là 3. Như vậy giá trị sau khi lọc ảnh tại vị trí (2, 2) là 3.</v>
      </c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8"/>
    </row>
    <row r="43" spans="2:20" ht="16.5" x14ac:dyDescent="0.25">
      <c r="B43" s="86" t="str">
        <f t="shared" si="2"/>
        <v>Chọn được giá trị trung vị nằm ở vị trí thứ 5 là 5. Như vậy giá trị sau khi lọc ảnh tại vị trí (2, 3) là 5.</v>
      </c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8"/>
    </row>
    <row r="44" spans="2:20" ht="16.5" x14ac:dyDescent="0.25">
      <c r="B44" s="86" t="str">
        <f t="shared" si="2"/>
        <v>Chọn được giá trị trung vị nằm ở vị trí thứ 5 là 3. Như vậy giá trị sau khi lọc ảnh tại vị trí (2, 4) là 3.</v>
      </c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8"/>
    </row>
    <row r="45" spans="2:20" ht="16.5" x14ac:dyDescent="0.25">
      <c r="B45" s="86" t="str">
        <f t="shared" si="2"/>
        <v>Chọn được giá trị trung vị nằm ở vị trí thứ 5 là 4. Như vậy giá trị sau khi lọc ảnh tại vị trí (3, 0) là 4.</v>
      </c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8"/>
    </row>
    <row r="46" spans="2:20" ht="16.5" x14ac:dyDescent="0.25">
      <c r="B46" s="86" t="str">
        <f t="shared" si="2"/>
        <v>Chọn được giá trị trung vị nằm ở vị trí thứ 5 là 5. Như vậy giá trị sau khi lọc ảnh tại vị trí (3, 1) là 5.</v>
      </c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8"/>
    </row>
    <row r="47" spans="2:20" ht="16.5" x14ac:dyDescent="0.25">
      <c r="B47" s="86" t="str">
        <f t="shared" si="2"/>
        <v>Chọn được giá trị trung vị nằm ở vị trí thứ 5 là 5. Như vậy giá trị sau khi lọc ảnh tại vị trí (3, 2) là 5.</v>
      </c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8"/>
    </row>
    <row r="48" spans="2:20" ht="16.5" x14ac:dyDescent="0.25">
      <c r="B48" s="86" t="str">
        <f t="shared" si="2"/>
        <v>Chọn được giá trị trung vị nằm ở vị trí thứ 5 là 5. Như vậy giá trị sau khi lọc ảnh tại vị trí (3, 3) là 5.</v>
      </c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8"/>
    </row>
    <row r="49" spans="2:20" ht="16.5" x14ac:dyDescent="0.25">
      <c r="B49" s="86" t="str">
        <f t="shared" si="2"/>
        <v>Chọn được giá trị trung vị nằm ở vị trí thứ 5 là 3. Như vậy giá trị sau khi lọc ảnh tại vị trí (3, 4) là 3.</v>
      </c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8"/>
    </row>
    <row r="50" spans="2:20" ht="16.5" x14ac:dyDescent="0.25">
      <c r="B50" s="86" t="str">
        <f t="shared" si="2"/>
        <v>Chọn được giá trị trung vị nằm ở vị trí thứ 5 là 0. Như vậy giá trị sau khi lọc ảnh tại vị trí (4, 0) là 0.</v>
      </c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8"/>
    </row>
    <row r="51" spans="2:20" ht="16.5" x14ac:dyDescent="0.25">
      <c r="B51" s="86" t="str">
        <f t="shared" si="2"/>
        <v>Chọn được giá trị trung vị nằm ở vị trí thứ 5 là 4. Như vậy giá trị sau khi lọc ảnh tại vị trí (4, 1) là 4.</v>
      </c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8"/>
    </row>
    <row r="52" spans="2:20" ht="16.5" x14ac:dyDescent="0.25">
      <c r="B52" s="86" t="str">
        <f t="shared" si="2"/>
        <v>Chọn được giá trị trung vị nằm ở vị trí thứ 5 là 3. Như vậy giá trị sau khi lọc ảnh tại vị trí (4, 2) là 3.</v>
      </c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8"/>
    </row>
    <row r="53" spans="2:20" ht="16.5" x14ac:dyDescent="0.25">
      <c r="B53" s="86" t="str">
        <f t="shared" si="2"/>
        <v>Chọn được giá trị trung vị nằm ở vị trí thứ 5 là 3. Như vậy giá trị sau khi lọc ảnh tại vị trí (4, 3) là 3.</v>
      </c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8"/>
    </row>
    <row r="54" spans="2:20" ht="16.5" x14ac:dyDescent="0.25">
      <c r="B54" s="86" t="str">
        <f t="shared" si="2"/>
        <v>Chọn được giá trị trung vị nằm ở vị trí thứ 5 là 0. Như vậy giá trị sau khi lọc ảnh tại vị trí (4, 4) là 0.</v>
      </c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8"/>
    </row>
  </sheetData>
  <mergeCells count="25">
    <mergeCell ref="B54:T54"/>
    <mergeCell ref="B48:T48"/>
    <mergeCell ref="B49:T49"/>
    <mergeCell ref="B50:T50"/>
    <mergeCell ref="B51:T51"/>
    <mergeCell ref="B52:T52"/>
    <mergeCell ref="B53:T53"/>
    <mergeCell ref="B47:T47"/>
    <mergeCell ref="B36:T36"/>
    <mergeCell ref="B37:T37"/>
    <mergeCell ref="B38:T38"/>
    <mergeCell ref="B39:T39"/>
    <mergeCell ref="B40:T40"/>
    <mergeCell ref="B41:T41"/>
    <mergeCell ref="B42:T42"/>
    <mergeCell ref="B43:T43"/>
    <mergeCell ref="B44:T44"/>
    <mergeCell ref="B45:T45"/>
    <mergeCell ref="B46:T46"/>
    <mergeCell ref="B35:T35"/>
    <mergeCell ref="B30:T30"/>
    <mergeCell ref="B31:T31"/>
    <mergeCell ref="B32:T32"/>
    <mergeCell ref="B33:T33"/>
    <mergeCell ref="B34:T34"/>
  </mergeCells>
  <hyperlinks>
    <hyperlink ref="AH1" location="'Lọc ảnh trong miền không gian'!A1" display="Hom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tabSelected="1" workbookViewId="0">
      <selection activeCell="D4" sqref="D4"/>
    </sheetView>
  </sheetViews>
  <sheetFormatPr defaultRowHeight="15" x14ac:dyDescent="0.25"/>
  <sheetData>
    <row r="1" spans="1:20" ht="15.75" thickBot="1" x14ac:dyDescent="0.3">
      <c r="A1" s="28">
        <v>0</v>
      </c>
      <c r="B1" s="28">
        <v>0</v>
      </c>
      <c r="C1" s="28">
        <v>0</v>
      </c>
      <c r="D1" s="28">
        <v>0</v>
      </c>
      <c r="E1" s="28">
        <v>0</v>
      </c>
      <c r="F1" s="28">
        <v>0</v>
      </c>
      <c r="G1" s="28">
        <v>0</v>
      </c>
    </row>
    <row r="2" spans="1:20" ht="17.25" thickBot="1" x14ac:dyDescent="0.3">
      <c r="A2" s="28">
        <v>0</v>
      </c>
      <c r="B2" s="5">
        <v>5</v>
      </c>
      <c r="C2" s="6">
        <v>7</v>
      </c>
      <c r="D2" s="6">
        <v>6</v>
      </c>
      <c r="E2" s="6">
        <v>4</v>
      </c>
      <c r="F2" s="6">
        <v>3</v>
      </c>
      <c r="G2" s="68">
        <v>0</v>
      </c>
      <c r="H2" s="38">
        <f>$C$9*(A1*$D$8+B1*$E$8+C1*$F$8+A2*$D$9+B2*$E$9+C2*$F$9+A3*$D$10+B3*$E$10+C3*$F$10)</f>
        <v>2.2853999999999997</v>
      </c>
      <c r="I2" s="38">
        <f>$C$9*(B1*$D$8+C1*$E$8+D1*$F$8+B2*$D$9+C2*$E$9+D2*$F$9+B3*$D$10+C3*$E$10+D3*$F$10)</f>
        <v>3.4142999999999994</v>
      </c>
      <c r="J2" s="38">
        <f t="shared" ref="H2:L6" si="0">$C$9*(C1*$D$8+D1*$E$8+E1*$F$8+C2*$D$9+D2*$E$9+E2*$F$9+C3*$D$10+D3*$E$10+E3*$F$10)</f>
        <v>3.6343000000000001</v>
      </c>
      <c r="K2" s="38">
        <f t="shared" si="0"/>
        <v>3.3984000000000001</v>
      </c>
      <c r="L2" s="38">
        <f t="shared" si="0"/>
        <v>2.2525000000000004</v>
      </c>
      <c r="N2" s="66">
        <f>ROUND(H2,0)</f>
        <v>2</v>
      </c>
      <c r="O2" s="66">
        <f t="shared" ref="O2:R6" si="1">ROUND(I2,0)</f>
        <v>3</v>
      </c>
      <c r="P2" s="66">
        <f t="shared" si="1"/>
        <v>4</v>
      </c>
      <c r="Q2" s="66">
        <f t="shared" si="1"/>
        <v>3</v>
      </c>
      <c r="R2" s="66">
        <f t="shared" si="1"/>
        <v>2</v>
      </c>
    </row>
    <row r="3" spans="1:20" ht="17.25" thickBot="1" x14ac:dyDescent="0.3">
      <c r="A3" s="28">
        <v>0</v>
      </c>
      <c r="B3" s="9">
        <v>2</v>
      </c>
      <c r="C3" s="10">
        <v>2</v>
      </c>
      <c r="D3" s="10">
        <v>3</v>
      </c>
      <c r="E3" s="10">
        <v>7</v>
      </c>
      <c r="F3" s="10">
        <v>5</v>
      </c>
      <c r="G3" s="68">
        <v>0</v>
      </c>
      <c r="H3" s="38">
        <f t="shared" si="0"/>
        <v>2.8703000000000003</v>
      </c>
      <c r="I3" s="38">
        <f t="shared" si="0"/>
        <v>4.3641000000000005</v>
      </c>
      <c r="J3" s="38">
        <f t="shared" si="0"/>
        <v>4.7630999999999997</v>
      </c>
      <c r="K3" s="38">
        <f t="shared" si="0"/>
        <v>4.8899000000000008</v>
      </c>
      <c r="L3" s="38">
        <f t="shared" si="0"/>
        <v>3.5761999999999996</v>
      </c>
      <c r="N3" s="66">
        <f t="shared" ref="N3:N6" si="2">ROUND(H3,0)</f>
        <v>3</v>
      </c>
      <c r="O3" s="66">
        <f t="shared" si="1"/>
        <v>4</v>
      </c>
      <c r="P3" s="66">
        <f t="shared" si="1"/>
        <v>5</v>
      </c>
      <c r="Q3" s="66">
        <f t="shared" si="1"/>
        <v>5</v>
      </c>
      <c r="R3" s="66">
        <f t="shared" si="1"/>
        <v>4</v>
      </c>
    </row>
    <row r="4" spans="1:20" ht="17.25" thickBot="1" x14ac:dyDescent="0.3">
      <c r="A4" s="28">
        <v>0</v>
      </c>
      <c r="B4" s="9">
        <v>5</v>
      </c>
      <c r="C4" s="10">
        <v>6</v>
      </c>
      <c r="D4" s="10">
        <v>7</v>
      </c>
      <c r="E4" s="10">
        <v>2</v>
      </c>
      <c r="F4" s="10">
        <v>7</v>
      </c>
      <c r="G4" s="68">
        <v>0</v>
      </c>
      <c r="H4" s="38">
        <f t="shared" si="0"/>
        <v>2.8820999999999999</v>
      </c>
      <c r="I4" s="38">
        <f>$C$9*(B3*$D$8+C3*$E$8+D3*$F$8+B4*$D$9+C4*$E$9+D4*$F$9+B5*$D$10+C5*$E$10+D5*$F$10)</f>
        <v>4.3811999999999989</v>
      </c>
      <c r="J4" s="38">
        <f t="shared" si="0"/>
        <v>4.5366999999999997</v>
      </c>
      <c r="K4" s="38">
        <f t="shared" si="0"/>
        <v>4.5811999999999999</v>
      </c>
      <c r="L4" s="38">
        <f t="shared" si="0"/>
        <v>3.4183999999999997</v>
      </c>
      <c r="N4" s="66">
        <f t="shared" si="2"/>
        <v>3</v>
      </c>
      <c r="O4" s="66">
        <f t="shared" si="1"/>
        <v>4</v>
      </c>
      <c r="P4" s="66">
        <f t="shared" si="1"/>
        <v>5</v>
      </c>
      <c r="Q4" s="66">
        <f t="shared" si="1"/>
        <v>5</v>
      </c>
      <c r="R4" s="66">
        <f t="shared" si="1"/>
        <v>3</v>
      </c>
    </row>
    <row r="5" spans="1:20" ht="17.25" thickBot="1" x14ac:dyDescent="0.3">
      <c r="A5" s="28">
        <v>0</v>
      </c>
      <c r="B5" s="9">
        <v>4</v>
      </c>
      <c r="C5" s="10">
        <v>3</v>
      </c>
      <c r="D5" s="10">
        <v>5</v>
      </c>
      <c r="E5" s="10">
        <v>3</v>
      </c>
      <c r="F5" s="10">
        <v>3</v>
      </c>
      <c r="G5" s="70">
        <v>0</v>
      </c>
      <c r="H5" s="38">
        <f t="shared" si="0"/>
        <v>3.0533999999999999</v>
      </c>
      <c r="I5" s="38">
        <f t="shared" si="0"/>
        <v>4.6920999999999999</v>
      </c>
      <c r="J5" s="38">
        <f t="shared" si="0"/>
        <v>4.7736999999999998</v>
      </c>
      <c r="K5" s="38">
        <f t="shared" si="0"/>
        <v>4.4222000000000001</v>
      </c>
      <c r="L5" s="38">
        <f t="shared" si="0"/>
        <v>2.9953000000000003</v>
      </c>
      <c r="N5" s="66">
        <f t="shared" si="2"/>
        <v>3</v>
      </c>
      <c r="O5" s="66">
        <f t="shared" si="1"/>
        <v>5</v>
      </c>
      <c r="P5" s="66">
        <f t="shared" si="1"/>
        <v>5</v>
      </c>
      <c r="Q5" s="66">
        <f t="shared" si="1"/>
        <v>4</v>
      </c>
      <c r="R5" s="66">
        <f t="shared" si="1"/>
        <v>3</v>
      </c>
    </row>
    <row r="6" spans="1:20" ht="17.25" thickBot="1" x14ac:dyDescent="0.3">
      <c r="A6" s="28">
        <v>0</v>
      </c>
      <c r="B6" s="9">
        <v>4</v>
      </c>
      <c r="C6" s="10">
        <v>4</v>
      </c>
      <c r="D6" s="10">
        <v>7</v>
      </c>
      <c r="E6" s="10">
        <v>5</v>
      </c>
      <c r="F6" s="10">
        <v>5</v>
      </c>
      <c r="G6" s="70">
        <v>0</v>
      </c>
      <c r="H6" s="38">
        <f t="shared" si="0"/>
        <v>2.0324999999999998</v>
      </c>
      <c r="I6" s="38">
        <f t="shared" si="0"/>
        <v>3.2259000000000002</v>
      </c>
      <c r="J6" s="38">
        <f t="shared" si="0"/>
        <v>3.6132</v>
      </c>
      <c r="K6" s="38">
        <f t="shared" si="0"/>
        <v>3.4787999999999997</v>
      </c>
      <c r="L6" s="38">
        <f t="shared" si="0"/>
        <v>2.2366999999999999</v>
      </c>
      <c r="N6" s="66">
        <f t="shared" si="2"/>
        <v>2</v>
      </c>
      <c r="O6" s="66">
        <f t="shared" si="1"/>
        <v>3</v>
      </c>
      <c r="P6" s="66">
        <f t="shared" si="1"/>
        <v>4</v>
      </c>
      <c r="Q6" s="66">
        <f t="shared" si="1"/>
        <v>3</v>
      </c>
      <c r="R6" s="66">
        <f t="shared" si="1"/>
        <v>2</v>
      </c>
    </row>
    <row r="7" spans="1:20" ht="15.75" thickBot="1" x14ac:dyDescent="0.3">
      <c r="A7" s="28">
        <v>0</v>
      </c>
      <c r="B7" s="71">
        <v>0</v>
      </c>
      <c r="C7" s="71">
        <v>0</v>
      </c>
      <c r="D7" s="71">
        <v>0</v>
      </c>
      <c r="E7" s="71">
        <v>0</v>
      </c>
      <c r="F7" s="71">
        <v>0</v>
      </c>
      <c r="G7" s="70">
        <v>0</v>
      </c>
      <c r="H7" s="18"/>
      <c r="I7" s="18"/>
      <c r="J7" s="18"/>
      <c r="K7" s="18"/>
      <c r="L7" s="18"/>
    </row>
    <row r="8" spans="1:20" ht="17.25" thickBot="1" x14ac:dyDescent="0.3">
      <c r="B8" s="71"/>
      <c r="C8" s="71"/>
      <c r="D8" s="5">
        <v>7.51E-2</v>
      </c>
      <c r="E8" s="6">
        <v>0.12379999999999999</v>
      </c>
      <c r="F8" s="6">
        <v>7.51E-2</v>
      </c>
      <c r="H8" s="18"/>
      <c r="I8" s="18"/>
      <c r="J8" s="18"/>
      <c r="K8" s="18"/>
      <c r="L8" s="18"/>
    </row>
    <row r="9" spans="1:20" ht="17.25" thickBot="1" x14ac:dyDescent="0.3">
      <c r="C9" s="72">
        <v>1</v>
      </c>
      <c r="D9" s="9">
        <v>0.12379999999999999</v>
      </c>
      <c r="E9" s="10">
        <v>0.20419999999999999</v>
      </c>
      <c r="F9" s="10">
        <v>0.12379999999999999</v>
      </c>
      <c r="H9" s="18"/>
      <c r="I9" s="18"/>
      <c r="J9" s="18"/>
      <c r="K9" s="18"/>
      <c r="L9" s="18"/>
    </row>
    <row r="10" spans="1:20" ht="17.25" thickBot="1" x14ac:dyDescent="0.3">
      <c r="B10" s="71"/>
      <c r="C10" s="71"/>
      <c r="D10" s="9">
        <v>7.51E-2</v>
      </c>
      <c r="E10" s="10">
        <v>0.12379999999999999</v>
      </c>
      <c r="F10" s="10">
        <v>7.51E-2</v>
      </c>
      <c r="H10" s="18"/>
      <c r="I10" s="18"/>
      <c r="J10" s="18"/>
      <c r="K10" s="18"/>
      <c r="L10" s="18"/>
    </row>
    <row r="11" spans="1:20" x14ac:dyDescent="0.25">
      <c r="B11" s="71"/>
      <c r="C11" s="71"/>
      <c r="D11" s="71"/>
      <c r="E11" s="71"/>
      <c r="F11" s="71"/>
      <c r="H11" s="18"/>
      <c r="I11" s="18"/>
      <c r="J11" s="18"/>
      <c r="K11" s="18"/>
      <c r="L11" s="18"/>
    </row>
    <row r="13" spans="1:20" x14ac:dyDescent="0.25">
      <c r="A13" s="73"/>
      <c r="B13" s="38">
        <f>A1</f>
        <v>0</v>
      </c>
      <c r="C13" s="38">
        <f t="shared" ref="C13:D13" si="3">B1</f>
        <v>0</v>
      </c>
      <c r="D13" s="38">
        <f t="shared" si="3"/>
        <v>0</v>
      </c>
      <c r="E13" s="74"/>
      <c r="F13" s="38">
        <f>B1</f>
        <v>0</v>
      </c>
      <c r="G13" s="38">
        <f t="shared" ref="G13:H15" si="4">C1</f>
        <v>0</v>
      </c>
      <c r="H13" s="38">
        <f t="shared" si="4"/>
        <v>0</v>
      </c>
      <c r="I13" s="74"/>
      <c r="J13" s="38">
        <f>C1</f>
        <v>0</v>
      </c>
      <c r="K13" s="38">
        <f t="shared" ref="K13:L15" si="5">D1</f>
        <v>0</v>
      </c>
      <c r="L13" s="38">
        <f t="shared" si="5"/>
        <v>0</v>
      </c>
      <c r="M13" s="74"/>
      <c r="N13" s="38">
        <f>D1</f>
        <v>0</v>
      </c>
      <c r="O13" s="38">
        <f t="shared" ref="N13:P15" si="6">E1</f>
        <v>0</v>
      </c>
      <c r="P13" s="38">
        <f t="shared" si="6"/>
        <v>0</v>
      </c>
      <c r="Q13" s="74"/>
      <c r="R13" s="38">
        <f t="shared" ref="R13:T15" si="7">E1</f>
        <v>0</v>
      </c>
      <c r="S13" s="38">
        <f t="shared" si="7"/>
        <v>0</v>
      </c>
      <c r="T13" s="38">
        <f t="shared" si="7"/>
        <v>0</v>
      </c>
    </row>
    <row r="14" spans="1:20" x14ac:dyDescent="0.25">
      <c r="A14" s="73" t="str">
        <f>CONCATENATE(LEFT(CONCATENATE(IF(B13&gt;0, CONCATENATE(B13,"*",$D$8,"+"),""), IF(C13&gt;0, CONCATENATE(C13,"*",$E$8,"+"),""), IF(D13&gt;0, CONCATENATE(D13,"*",$F$8,"+"),""), IF(B14&gt;0, CONCATENATE(B14,"*",$D$9,"+"),""), IF(C14&gt;0, CONCATENATE(C14,"*",$E$9,"+"),""), IF(D14&gt;0, CONCATENATE(D14,"*",$F$9,"+"),""), IF(B15&gt;0, CONCATENATE(B15,"*",$D$10,"+"),""), IF(C15&gt;0, CONCATENATE(C15,"*",$E$10,"+"),""), IF(D15&gt;0, CONCATENATE(D15,"*",$F$10,"+"),"")), LEN(CONCATENATE(IF(B13&gt;0, CONCATENATE(B13,"*",$D$8,"+"),""), IF(C13&gt;0, CONCATENATE(C13,"*",$E$8,"+"),""), IF(D13&gt;0, CONCATENATE(D13,"*",$F$8,"+"),""), IF(B14&gt;0, CONCATENATE(B14,"*",$D$9,"+"),""), IF(C14&gt;0, CONCATENATE(C14,"*",$E$9,"+"),""), IF(D14&gt;0, CONCATENATE(D14,"*",$F$9,"+"),""), IF(B15&gt;0, CONCATENATE(B15,"*",$D$10,"+"),""), IF(C15&gt;0, CONCATENATE(C15,"*",$E$10,"+"),""), IF(D15&gt;0, CONCATENATE(D15,"*",$F$10,"+"),"")))-1), " = ", ROUND($C$9*(B13*$D$8+C13*$E$8+D13*$F$8+B14*$D$9+C14*$E$9+D14*$F$9+B15*$D$10+C15*$E$10+D15*$F$10), 4), " ~ ", ROUND($C$9*(B13*$D$8+C13*$E$8+D13*$F$8+B14*$D$9+C14*$E$9+D14*$F$9+B15*$D$10+C15*$E$10+D15*$F$10), 0))</f>
        <v>5*0.2042+7*0.1238+2*0.1238+2*0.0751 = 2.2854 ~ 2</v>
      </c>
      <c r="B14" s="38">
        <f t="shared" ref="B14:D15" si="8">A2</f>
        <v>0</v>
      </c>
      <c r="C14" s="67">
        <f t="shared" si="8"/>
        <v>5</v>
      </c>
      <c r="D14" s="67">
        <f t="shared" si="8"/>
        <v>7</v>
      </c>
      <c r="E14" s="73" t="str">
        <f>CONCATENATE(LEFT(CONCATENATE(IF(F13&gt;0, CONCATENATE(F13,"*",$D$8,"+"),""), IF(G13&gt;0, CONCATENATE(G13,"*",$E$8,"+"),""), IF(H13&gt;0, CONCATENATE(H13,"*",$F$8,"+"),""), IF(F14&gt;0, CONCATENATE(F14,"*",$D$9,"+"),""), IF(G14&gt;0, CONCATENATE(G14,"*",$E$9,"+"),""), IF(H14&gt;0, CONCATENATE(H14,"*",$F$9,"+"),""), IF(F15&gt;0, CONCATENATE(F15,"*",$D$10,"+"),""), IF(G15&gt;0, CONCATENATE(G15,"*",$E$10,"+"),""), IF(H15&gt;0, CONCATENATE(H15,"*",$F$10,"+"),"")), LEN(CONCATENATE(IF(F13&gt;0, CONCATENATE(F13,"*",$D$8,"+"),""), IF(G13&gt;0, CONCATENATE(G13,"*",$E$8,"+"),""), IF(H13&gt;0, CONCATENATE(H13,"*",$F$8,"+"),""), IF(F14&gt;0, CONCATENATE(F14,"*",$D$9,"+"),""), IF(G14&gt;0, CONCATENATE(G14,"*",$E$9,"+"),""), IF(H14&gt;0, CONCATENATE(H14,"*",$F$9,"+"),""), IF(F15&gt;0, CONCATENATE(F15,"*",$D$10,"+"),""), IF(G15&gt;0, CONCATENATE(G15,"*",$E$10,"+"),""), IF(H15&gt;0, CONCATENATE(H15,"*",$F$10,"+"),"")))-1), " = ", ROUND($C$9*(F13*$D$8+G13*$E$8+H13*$F$8+F14*$D$9+G14*$E$9+H14*$F$9+F15*$D$10+G15*$E$10+H15*$F$10), 4), " ~ ", ROUND($C$9*(F13*$D$8+G13*$E$8+H13*$F$8+F14*$D$9+G14*$E$9+H14*$F$9+F15*$D$10+G15*$E$10+H15*$F$10), 0))</f>
        <v>5*0.1238+7*0.2042+6*0.1238+2*0.0751+2*0.1238+3*0.0751 = 3.4143 ~ 3</v>
      </c>
      <c r="F14" s="67">
        <f t="shared" ref="F14:F15" si="9">B2</f>
        <v>5</v>
      </c>
      <c r="G14" s="67">
        <f t="shared" si="4"/>
        <v>7</v>
      </c>
      <c r="H14" s="67">
        <f t="shared" si="4"/>
        <v>6</v>
      </c>
      <c r="I14" s="73" t="str">
        <f>CONCATENATE(LEFT(CONCATENATE(IF(J13&gt;0, CONCATENATE(J13,"*",$D$8,"+"),""), IF(K13&gt;0, CONCATENATE(K13,"*",$E$8,"+"),""), IF(L13&gt;0, CONCATENATE(L13,"*",$F$8,"+"),""), IF(J14&gt;0, CONCATENATE(J14,"*",$D$9,"+"),""), IF(K14&gt;0, CONCATENATE(K14,"*",$E$9,"+"),""), IF(L14&gt;0, CONCATENATE(L14,"*",$F$9,"+"),""), IF(J15&gt;0, CONCATENATE(J15,"*",$D$10,"+"),""), IF(K15&gt;0, CONCATENATE(K15,"*",$E$10,"+"),""), IF(L15&gt;0, CONCATENATE(L15,"*",$F$10,"+"),"")), LEN(CONCATENATE(IF(J13&gt;0, CONCATENATE(J13,"*",$D$8,"+"),""), IF(K13&gt;0, CONCATENATE(K13,"*",$E$8,"+"),""), IF(L13&gt;0, CONCATENATE(L13,"*",$F$8,"+"),""), IF(J14&gt;0, CONCATENATE(J14,"*",$D$9,"+"),""), IF(K14&gt;0, CONCATENATE(K14,"*",$E$9,"+"),""), IF(L14&gt;0, CONCATENATE(L14,"*",$F$9,"+"),""), IF(J15&gt;0, CONCATENATE(J15,"*",$D$10,"+"),""), IF(K15&gt;0, CONCATENATE(K15,"*",$E$10,"+"),""), IF(L15&gt;0, CONCATENATE(L15,"*",$F$10,"+"),"")))-1), " = ", ROUND($C$9*(J13*$D$8+K13*$E$8+L13*$F$8+J14*$D$9+K14*$E$9+L14*$F$9+J15*$D$10+K15*$E$10+L15*$F$10), 4), " ~ ", ROUND($C$9*(J13*$D$8+K13*$E$8+L13*$F$8+J14*$D$9+K14*$E$9+L14*$F$9+J15*$D$10+K15*$E$10+L15*$F$10), 0))</f>
        <v>7*0.1238+6*0.2042+4*0.1238+2*0.0751+3*0.1238+7*0.0751 = 3.6343 ~ 4</v>
      </c>
      <c r="J14" s="67">
        <f t="shared" ref="J14:J15" si="10">C2</f>
        <v>7</v>
      </c>
      <c r="K14" s="67">
        <f t="shared" si="5"/>
        <v>6</v>
      </c>
      <c r="L14" s="67">
        <f t="shared" si="5"/>
        <v>4</v>
      </c>
      <c r="M14" s="73" t="str">
        <f>CONCATENATE(LEFT(CONCATENATE(IF(N13&gt;0, CONCATENATE(N13,"*",$D$8,"+"),""), IF(O13&gt;0, CONCATENATE(O13,"*",$E$8,"+"),""), IF(P13&gt;0, CONCATENATE(P13,"*",$F$8,"+"),""), IF(N14&gt;0, CONCATENATE(N14,"*",$D$9,"+"),""), IF(O14&gt;0, CONCATENATE(O14,"*",$E$9,"+"),""), IF(P14&gt;0, CONCATENATE(P14,"*",$F$9,"+"),""), IF(N15&gt;0, CONCATENATE(N15,"*",$D$10,"+"),""), IF(O15&gt;0, CONCATENATE(O15,"*",$E$10,"+"),""), IF(P15&gt;0, CONCATENATE(P15,"*",$F$10,"+"),"")), LEN(CONCATENATE(IF(N13&gt;0, CONCATENATE(N13,"*",$D$8,"+"),""), IF(O13&gt;0, CONCATENATE(O13,"*",$E$8,"+"),""), IF(P13&gt;0, CONCATENATE(P13,"*",$F$8,"+"),""), IF(N14&gt;0, CONCATENATE(N14,"*",$D$9,"+"),""), IF(O14&gt;0, CONCATENATE(O14,"*",$E$9,"+"),""), IF(P14&gt;0, CONCATENATE(P14,"*",$F$9,"+"),""), IF(N15&gt;0, CONCATENATE(N15,"*",$D$10,"+"),""), IF(O15&gt;0, CONCATENATE(O15,"*",$E$10,"+"),""), IF(P15&gt;0, CONCATENATE(P15,"*",$F$10,"+"),"")))-1), " = ", ROUND($C$9*(N13*$D$8+O13*$E$8+P13*$F$8+N14*$D$9+O14*$E$9+P14*$F$9+N15*$D$10+O15*$E$10+P15*$F$10), 4), " ~ ", ROUND($C$9*(N13*$D$8+O13*$E$8+P13*$F$8+N14*$D$9+O14*$E$9+P14*$F$9+N15*$D$10+O15*$E$10+P15*$F$10), 0))</f>
        <v>6*0.1238+4*0.2042+3*0.1238+3*0.0751+7*0.1238+5*0.0751 = 3.3984 ~ 3</v>
      </c>
      <c r="N14" s="67">
        <f t="shared" si="6"/>
        <v>6</v>
      </c>
      <c r="O14" s="67">
        <f t="shared" si="6"/>
        <v>4</v>
      </c>
      <c r="P14" s="67">
        <f t="shared" si="6"/>
        <v>3</v>
      </c>
      <c r="Q14" s="73" t="str">
        <f>CONCATENATE(LEFT(CONCATENATE(IF(R13&gt;0, CONCATENATE(R13,"*",$D$8,"+"),""), IF(S13&gt;0, CONCATENATE(S13,"*",$E$8,"+"),""), IF(T13&gt;0, CONCATENATE(T13,"*",$F$8,"+"),""), IF(R14&gt;0, CONCATENATE(R14,"*",$D$9,"+"),""), IF(S14&gt;0, CONCATENATE(S14,"*",$E$9,"+"),""), IF(T14&gt;0, CONCATENATE(T14,"*",$F$9,"+"),""), IF(R15&gt;0, CONCATENATE(R15,"*",$D$10,"+"),""), IF(S15&gt;0, CONCATENATE(S15,"*",$E$10,"+"),""), IF(T15&gt;0, CONCATENATE(T15,"*",$F$10,"+"),"")), LEN(CONCATENATE(IF(R13&gt;0, CONCATENATE(R13,"*",$D$8,"+"),""), IF(S13&gt;0, CONCATENATE(S13,"*",$E$8,"+"),""), IF(T13&gt;0, CONCATENATE(T13,"*",$F$8,"+"),""), IF(R14&gt;0, CONCATENATE(R14,"*",$D$9,"+"),""), IF(S14&gt;0, CONCATENATE(S14,"*",$E$9,"+"),""), IF(T14&gt;0, CONCATENATE(T14,"*",$F$9,"+"),""), IF(R15&gt;0, CONCATENATE(R15,"*",$D$10,"+"),""), IF(S15&gt;0, CONCATENATE(S15,"*",$E$10,"+"),""), IF(T15&gt;0, CONCATENATE(T15,"*",$F$10,"+"),"")))-1), " = ", ROUND($C$9*(R13*$D$8+S13*$E$8+T13*$F$8+R14*$D$9+S14*$E$9+T14*$F$9+R15*$D$10+S15*$E$10+T15*$F$10), 4), " ~ ", ROUND($C$9*(R13*$D$8+S13*$E$8+T13*$F$8+R14*$D$9+S14*$E$9+T14*$F$9+R15*$D$10+S15*$E$10+T15*$F$10), 0))</f>
        <v>4*0.1238+3*0.2042+7*0.0751+5*0.1238 = 2.2525 ~ 2</v>
      </c>
      <c r="R14" s="67">
        <f t="shared" si="7"/>
        <v>4</v>
      </c>
      <c r="S14" s="67">
        <f t="shared" si="7"/>
        <v>3</v>
      </c>
      <c r="T14" s="38">
        <f t="shared" si="7"/>
        <v>0</v>
      </c>
    </row>
    <row r="15" spans="1:20" x14ac:dyDescent="0.25">
      <c r="A15" s="73"/>
      <c r="B15" s="38">
        <f t="shared" si="8"/>
        <v>0</v>
      </c>
      <c r="C15" s="67">
        <f t="shared" si="8"/>
        <v>2</v>
      </c>
      <c r="D15" s="67">
        <f t="shared" si="8"/>
        <v>2</v>
      </c>
      <c r="E15" s="74"/>
      <c r="F15" s="67">
        <f t="shared" si="9"/>
        <v>2</v>
      </c>
      <c r="G15" s="67">
        <f t="shared" si="4"/>
        <v>2</v>
      </c>
      <c r="H15" s="67">
        <f t="shared" si="4"/>
        <v>3</v>
      </c>
      <c r="I15" s="74"/>
      <c r="J15" s="67">
        <f t="shared" si="10"/>
        <v>2</v>
      </c>
      <c r="K15" s="67">
        <f t="shared" si="5"/>
        <v>3</v>
      </c>
      <c r="L15" s="67">
        <f t="shared" si="5"/>
        <v>7</v>
      </c>
      <c r="M15" s="74"/>
      <c r="N15" s="67">
        <f t="shared" si="6"/>
        <v>3</v>
      </c>
      <c r="O15" s="67">
        <f t="shared" si="6"/>
        <v>7</v>
      </c>
      <c r="P15" s="67">
        <f t="shared" si="6"/>
        <v>5</v>
      </c>
      <c r="Q15" s="74"/>
      <c r="R15" s="67">
        <f t="shared" si="7"/>
        <v>7</v>
      </c>
      <c r="S15" s="67">
        <f t="shared" si="7"/>
        <v>5</v>
      </c>
      <c r="T15" s="38">
        <f t="shared" si="7"/>
        <v>0</v>
      </c>
    </row>
    <row r="16" spans="1:20" x14ac:dyDescent="0.25">
      <c r="A16" s="73"/>
      <c r="B16" s="28"/>
      <c r="C16" s="28"/>
      <c r="D16" s="28"/>
      <c r="E16" s="74"/>
      <c r="F16" s="28"/>
      <c r="G16" s="28"/>
      <c r="H16" s="28"/>
      <c r="I16" s="74"/>
      <c r="J16" s="28"/>
      <c r="K16" s="28"/>
      <c r="L16" s="28"/>
      <c r="M16" s="74"/>
      <c r="N16" s="28"/>
      <c r="O16" s="28"/>
      <c r="P16" s="28"/>
      <c r="Q16" s="74"/>
      <c r="R16" s="28"/>
      <c r="S16" s="28"/>
      <c r="T16" s="28"/>
    </row>
    <row r="17" spans="1:20" x14ac:dyDescent="0.25">
      <c r="A17" s="73"/>
      <c r="B17" s="38">
        <f>A2</f>
        <v>0</v>
      </c>
      <c r="C17" s="67">
        <f t="shared" ref="C17:D17" si="11">B2</f>
        <v>5</v>
      </c>
      <c r="D17" s="67">
        <f t="shared" si="11"/>
        <v>7</v>
      </c>
      <c r="E17" s="74"/>
      <c r="F17" s="67">
        <f>B2</f>
        <v>5</v>
      </c>
      <c r="G17" s="67">
        <f t="shared" ref="G17:H19" si="12">C2</f>
        <v>7</v>
      </c>
      <c r="H17" s="67">
        <f t="shared" si="12"/>
        <v>6</v>
      </c>
      <c r="I17" s="74"/>
      <c r="J17" s="67">
        <f>C2</f>
        <v>7</v>
      </c>
      <c r="K17" s="67">
        <f t="shared" ref="K17:L19" si="13">D2</f>
        <v>6</v>
      </c>
      <c r="L17" s="67">
        <f t="shared" si="13"/>
        <v>4</v>
      </c>
      <c r="M17" s="74"/>
      <c r="N17" s="67">
        <f>D2</f>
        <v>6</v>
      </c>
      <c r="O17" s="67">
        <f t="shared" ref="O17:P19" si="14">E2</f>
        <v>4</v>
      </c>
      <c r="P17" s="67">
        <f t="shared" si="14"/>
        <v>3</v>
      </c>
      <c r="Q17" s="74"/>
      <c r="R17" s="67">
        <f>E2</f>
        <v>4</v>
      </c>
      <c r="S17" s="67">
        <f t="shared" ref="S17:T19" si="15">F2</f>
        <v>3</v>
      </c>
      <c r="T17" s="38">
        <f t="shared" si="15"/>
        <v>0</v>
      </c>
    </row>
    <row r="18" spans="1:20" x14ac:dyDescent="0.25">
      <c r="A18" s="73" t="str">
        <f>CONCATENATE(LEFT(CONCATENATE(IF(B17&gt;0, CONCATENATE(B17,"*",$D$8,"+"),""), IF(C17&gt;0, CONCATENATE(C17,"*",$E$8,"+"),""), IF(D17&gt;0, CONCATENATE(D17,"*",$F$8,"+"),""), IF(B18&gt;0, CONCATENATE(B18,"*",$D$9,"+"),""), IF(C18&gt;0, CONCATENATE(C18,"*",$E$9,"+"),""), IF(D18&gt;0, CONCATENATE(D18,"*",$F$9,"+"),""), IF(B19&gt;0, CONCATENATE(B19,"*",$D$10,"+"),""), IF(C19&gt;0, CONCATENATE(C19,"*",$E$10,"+"),""), IF(D19&gt;0, CONCATENATE(D19,"*",$F$10,"+"),"")), LEN(CONCATENATE(IF(B17&gt;0, CONCATENATE(B17,"*",$D$8,"+"),""), IF(C17&gt;0, CONCATENATE(C17,"*",$E$8,"+"),""), IF(D17&gt;0, CONCATENATE(D17,"*",$F$8,"+"),""), IF(B18&gt;0, CONCATENATE(B18,"*",$D$9,"+"),""), IF(C18&gt;0, CONCATENATE(C18,"*",$E$9,"+"),""), IF(D18&gt;0, CONCATENATE(D18,"*",$F$9,"+"),""), IF(B19&gt;0, CONCATENATE(B19,"*",$D$10,"+"),""), IF(C19&gt;0, CONCATENATE(C19,"*",$E$10,"+"),""), IF(D19&gt;0, CONCATENATE(D19,"*",$F$10,"+"),"")))-1), " = ", ROUND($C$9*(B17*$D$8+C17*$E$8+D17*$F$8+B18*$D$9+C18*$E$9+D18*$F$9+B19*$D$10+C19*$E$10+D19*$F$10), 4), " ~ ", ROUND($C$9*(B17*$D$8+C17*$E$8+D17*$F$8+B18*$D$9+C18*$E$9+D18*$F$9+B19*$D$10+C19*$E$10+D19*$F$10), 0))</f>
        <v>5*0.1238+7*0.0751+2*0.2042+2*0.1238+5*0.1238+6*0.0751 = 2.8703 ~ 3</v>
      </c>
      <c r="B18" s="38">
        <f t="shared" ref="B18:D19" si="16">A3</f>
        <v>0</v>
      </c>
      <c r="C18" s="67">
        <f t="shared" si="16"/>
        <v>2</v>
      </c>
      <c r="D18" s="67">
        <f t="shared" si="16"/>
        <v>2</v>
      </c>
      <c r="E18" s="73" t="str">
        <f>CONCATENATE(LEFT(CONCATENATE(IF(F17&gt;0, CONCATENATE(F17,"*",$D$8,"+"),""), IF(G17&gt;0, CONCATENATE(G17,"*",$E$8,"+"),""), IF(H17&gt;0, CONCATENATE(H17,"*",$F$8,"+"),""), IF(F18&gt;0, CONCATENATE(F18,"*",$D$9,"+"),""), IF(G18&gt;0, CONCATENATE(G18,"*",$E$9,"+"),""), IF(H18&gt;0, CONCATENATE(H18,"*",$F$9,"+"),""), IF(F19&gt;0, CONCATENATE(F19,"*",$D$10,"+"),""), IF(G19&gt;0, CONCATENATE(G19,"*",$E$10,"+"),""), IF(H19&gt;0, CONCATENATE(H19,"*",$F$10,"+"),"")), LEN(CONCATENATE(IF(F17&gt;0, CONCATENATE(F17,"*",$D$8,"+"),""), IF(G17&gt;0, CONCATENATE(G17,"*",$E$8,"+"),""), IF(H17&gt;0, CONCATENATE(H17,"*",$F$8,"+"),""), IF(F18&gt;0, CONCATENATE(F18,"*",$D$9,"+"),""), IF(G18&gt;0, CONCATENATE(G18,"*",$E$9,"+"),""), IF(H18&gt;0, CONCATENATE(H18,"*",$F$9,"+"),""), IF(F19&gt;0, CONCATENATE(F19,"*",$D$10,"+"),""), IF(G19&gt;0, CONCATENATE(G19,"*",$E$10,"+"),""), IF(H19&gt;0, CONCATENATE(H19,"*",$F$10,"+"),"")))-1), " = ", ROUND($C$9*(F17*$D$8+G17*$E$8+H17*$F$8+F18*$D$9+G18*$E$9+H18*$F$9+F19*$D$10+G19*$E$10+H19*$F$10), 4), " ~ ", ROUND($C$9*(F17*$D$8+G17*$E$8+H17*$F$8+F18*$D$9+G18*$E$9+H18*$F$9+F19*$D$10+G19*$E$10+H19*$F$10), 0))</f>
        <v>5*0.0751+7*0.1238+6*0.0751+2*0.1238+2*0.2042+3*0.1238+5*0.0751+6*0.1238+7*0.0751 = 4.3641 ~ 4</v>
      </c>
      <c r="F18" s="67">
        <f t="shared" ref="F18:F19" si="17">B3</f>
        <v>2</v>
      </c>
      <c r="G18" s="67">
        <f t="shared" si="12"/>
        <v>2</v>
      </c>
      <c r="H18" s="67">
        <f t="shared" si="12"/>
        <v>3</v>
      </c>
      <c r="I18" s="73" t="str">
        <f>CONCATENATE(LEFT(CONCATENATE(IF(J17&gt;0, CONCATENATE(J17,"*",$D$8,"+"),""), IF(K17&gt;0, CONCATENATE(K17,"*",$E$8,"+"),""), IF(L17&gt;0, CONCATENATE(L17,"*",$F$8,"+"),""), IF(J18&gt;0, CONCATENATE(J18,"*",$D$9,"+"),""), IF(K18&gt;0, CONCATENATE(K18,"*",$E$9,"+"),""), IF(L18&gt;0, CONCATENATE(L18,"*",$F$9,"+"),""), IF(J19&gt;0, CONCATENATE(J19,"*",$D$10,"+"),""), IF(K19&gt;0, CONCATENATE(K19,"*",$E$10,"+"),""), IF(L19&gt;0, CONCATENATE(L19,"*",$F$10,"+"),"")), LEN(CONCATENATE(IF(J17&gt;0, CONCATENATE(J17,"*",$D$8,"+"),""), IF(K17&gt;0, CONCATENATE(K17,"*",$E$8,"+"),""), IF(L17&gt;0, CONCATENATE(L17,"*",$F$8,"+"),""), IF(J18&gt;0, CONCATENATE(J18,"*",$D$9,"+"),""), IF(K18&gt;0, CONCATENATE(K18,"*",$E$9,"+"),""), IF(L18&gt;0, CONCATENATE(L18,"*",$F$9,"+"),""), IF(J19&gt;0, CONCATENATE(J19,"*",$D$10,"+"),""), IF(K19&gt;0, CONCATENATE(K19,"*",$E$10,"+"),""), IF(L19&gt;0, CONCATENATE(L19,"*",$F$10,"+"),"")))-1), " = ", ROUND($C$9*(J17*$D$8+K17*$E$8+L17*$F$8+J18*$D$9+K18*$E$9+L18*$F$9+J19*$D$10+K19*$E$10+L19*$F$10), 4), " ~ ", ROUND($C$9*(J17*$D$8+K17*$E$8+L17*$F$8+J18*$D$9+K18*$E$9+L18*$F$9+J19*$D$10+K19*$E$10+L19*$F$10), 0))</f>
        <v>7*0.0751+6*0.1238+4*0.0751+2*0.1238+3*0.2042+7*0.1238+6*0.0751+7*0.1238+2*0.0751 = 4.7631 ~ 5</v>
      </c>
      <c r="J18" s="67">
        <f t="shared" ref="J18:J19" si="18">C3</f>
        <v>2</v>
      </c>
      <c r="K18" s="67">
        <f t="shared" si="13"/>
        <v>3</v>
      </c>
      <c r="L18" s="67">
        <f t="shared" si="13"/>
        <v>7</v>
      </c>
      <c r="M18" s="73" t="str">
        <f>CONCATENATE(LEFT(CONCATENATE(IF(N17&gt;0, CONCATENATE(N17,"*",$D$8,"+"),""), IF(O17&gt;0, CONCATENATE(O17,"*",$E$8,"+"),""), IF(P17&gt;0, CONCATENATE(P17,"*",$F$8,"+"),""), IF(N18&gt;0, CONCATENATE(N18,"*",$D$9,"+"),""), IF(O18&gt;0, CONCATENATE(O18,"*",$E$9,"+"),""), IF(P18&gt;0, CONCATENATE(P18,"*",$F$9,"+"),""), IF(N19&gt;0, CONCATENATE(N19,"*",$D$10,"+"),""), IF(O19&gt;0, CONCATENATE(O19,"*",$E$10,"+"),""), IF(P19&gt;0, CONCATENATE(P19,"*",$F$10,"+"),"")), LEN(CONCATENATE(IF(N17&gt;0, CONCATENATE(N17,"*",$D$8,"+"),""), IF(O17&gt;0, CONCATENATE(O17,"*",$E$8,"+"),""), IF(P17&gt;0, CONCATENATE(P17,"*",$F$8,"+"),""), IF(N18&gt;0, CONCATENATE(N18,"*",$D$9,"+"),""), IF(O18&gt;0, CONCATENATE(O18,"*",$E$9,"+"),""), IF(P18&gt;0, CONCATENATE(P18,"*",$F$9,"+"),""), IF(N19&gt;0, CONCATENATE(N19,"*",$D$10,"+"),""), IF(O19&gt;0, CONCATENATE(O19,"*",$E$10,"+"),""), IF(P19&gt;0, CONCATENATE(P19,"*",$F$10,"+"),"")))-1), " = ", ROUND($C$9*(N17*$D$8+O17*$E$8+P17*$F$8+N18*$D$9+O18*$E$9+P18*$F$9+N19*$D$10+O19*$E$10+P19*$F$10), 4), " ~ ", ROUND($C$9*(N17*$D$8+O17*$E$8+P17*$F$8+N18*$D$9+O18*$E$9+P18*$F$9+N19*$D$10+O19*$E$10+P19*$F$10), 0))</f>
        <v>6*0.0751+4*0.1238+3*0.0751+3*0.1238+7*0.2042+5*0.1238+7*0.0751+2*0.1238+7*0.0751 = 4.8899 ~ 5</v>
      </c>
      <c r="N18" s="67">
        <f t="shared" ref="N18:N19" si="19">D3</f>
        <v>3</v>
      </c>
      <c r="O18" s="67">
        <f t="shared" si="14"/>
        <v>7</v>
      </c>
      <c r="P18" s="67">
        <f t="shared" si="14"/>
        <v>5</v>
      </c>
      <c r="Q18" s="73" t="str">
        <f>CONCATENATE(LEFT(CONCATENATE(IF(R17&gt;0, CONCATENATE(R17,"*",$D$8,"+"),""), IF(S17&gt;0, CONCATENATE(S17,"*",$E$8,"+"),""), IF(T17&gt;0, CONCATENATE(T17,"*",$F$8,"+"),""), IF(R18&gt;0, CONCATENATE(R18,"*",$D$9,"+"),""), IF(S18&gt;0, CONCATENATE(S18,"*",$E$9,"+"),""), IF(T18&gt;0, CONCATENATE(T18,"*",$F$9,"+"),""), IF(R19&gt;0, CONCATENATE(R19,"*",$D$10,"+"),""), IF(S19&gt;0, CONCATENATE(S19,"*",$E$10,"+"),""), IF(T19&gt;0, CONCATENATE(T19,"*",$F$10,"+"),"")), LEN(CONCATENATE(IF(R17&gt;0, CONCATENATE(R17,"*",$D$8,"+"),""), IF(S17&gt;0, CONCATENATE(S17,"*",$E$8,"+"),""), IF(T17&gt;0, CONCATENATE(T17,"*",$F$8,"+"),""), IF(R18&gt;0, CONCATENATE(R18,"*",$D$9,"+"),""), IF(S18&gt;0, CONCATENATE(S18,"*",$E$9,"+"),""), IF(T18&gt;0, CONCATENATE(T18,"*",$F$9,"+"),""), IF(R19&gt;0, CONCATENATE(R19,"*",$D$10,"+"),""), IF(S19&gt;0, CONCATENATE(S19,"*",$E$10,"+"),""), IF(T19&gt;0, CONCATENATE(T19,"*",$F$10,"+"),"")))-1), " = ", ROUND($C$9*(R17*$D$8+S17*$E$8+T17*$F$8+R18*$D$9+S18*$E$9+T18*$F$9+R19*$D$10+S19*$E$10+T19*$F$10), 4), " ~ ", ROUND($C$9*(R17*$D$8+S17*$E$8+T17*$F$8+R18*$D$9+S18*$E$9+T18*$F$9+R19*$D$10+S19*$E$10+T19*$F$10), 0))</f>
        <v>4*0.0751+3*0.1238+7*0.1238+5*0.2042+2*0.0751+7*0.1238 = 3.5762 ~ 4</v>
      </c>
      <c r="R18" s="67">
        <f t="shared" ref="R18:R19" si="20">E3</f>
        <v>7</v>
      </c>
      <c r="S18" s="67">
        <f t="shared" si="15"/>
        <v>5</v>
      </c>
      <c r="T18" s="38">
        <f t="shared" si="15"/>
        <v>0</v>
      </c>
    </row>
    <row r="19" spans="1:20" x14ac:dyDescent="0.25">
      <c r="A19" s="73"/>
      <c r="B19" s="38">
        <f t="shared" si="16"/>
        <v>0</v>
      </c>
      <c r="C19" s="67">
        <f t="shared" si="16"/>
        <v>5</v>
      </c>
      <c r="D19" s="67">
        <f t="shared" si="16"/>
        <v>6</v>
      </c>
      <c r="E19" s="74"/>
      <c r="F19" s="67">
        <f t="shared" si="17"/>
        <v>5</v>
      </c>
      <c r="G19" s="67">
        <f t="shared" si="12"/>
        <v>6</v>
      </c>
      <c r="H19" s="67">
        <f t="shared" si="12"/>
        <v>7</v>
      </c>
      <c r="I19" s="74"/>
      <c r="J19" s="67">
        <f t="shared" si="18"/>
        <v>6</v>
      </c>
      <c r="K19" s="67">
        <f t="shared" si="13"/>
        <v>7</v>
      </c>
      <c r="L19" s="67">
        <f t="shared" si="13"/>
        <v>2</v>
      </c>
      <c r="M19" s="74"/>
      <c r="N19" s="67">
        <f t="shared" si="19"/>
        <v>7</v>
      </c>
      <c r="O19" s="67">
        <f t="shared" si="14"/>
        <v>2</v>
      </c>
      <c r="P19" s="67">
        <f t="shared" si="14"/>
        <v>7</v>
      </c>
      <c r="Q19" s="74"/>
      <c r="R19" s="67">
        <f t="shared" si="20"/>
        <v>2</v>
      </c>
      <c r="S19" s="67">
        <f t="shared" si="15"/>
        <v>7</v>
      </c>
      <c r="T19" s="38">
        <f t="shared" si="15"/>
        <v>0</v>
      </c>
    </row>
    <row r="20" spans="1:20" x14ac:dyDescent="0.25">
      <c r="A20" s="73"/>
      <c r="B20" s="28"/>
      <c r="C20" s="28"/>
      <c r="D20" s="28"/>
      <c r="E20" s="74"/>
      <c r="F20" s="28"/>
      <c r="G20" s="28"/>
      <c r="H20" s="28"/>
      <c r="I20" s="74"/>
      <c r="J20" s="28"/>
      <c r="K20" s="28"/>
      <c r="L20" s="28"/>
      <c r="M20" s="74"/>
      <c r="N20" s="28"/>
      <c r="O20" s="28"/>
      <c r="P20" s="28"/>
      <c r="Q20" s="74"/>
      <c r="R20" s="28"/>
      <c r="S20" s="28"/>
      <c r="T20" s="28"/>
    </row>
    <row r="21" spans="1:20" x14ac:dyDescent="0.25">
      <c r="A21" s="73"/>
      <c r="B21" s="38">
        <f>A3</f>
        <v>0</v>
      </c>
      <c r="C21" s="67">
        <f t="shared" ref="C21:D21" si="21">B3</f>
        <v>2</v>
      </c>
      <c r="D21" s="67">
        <f t="shared" si="21"/>
        <v>2</v>
      </c>
      <c r="E21" s="74"/>
      <c r="F21" s="67">
        <f>B3</f>
        <v>2</v>
      </c>
      <c r="G21" s="67">
        <f t="shared" ref="G21:H23" si="22">C3</f>
        <v>2</v>
      </c>
      <c r="H21" s="67">
        <f t="shared" si="22"/>
        <v>3</v>
      </c>
      <c r="I21" s="74"/>
      <c r="J21" s="67">
        <f>C3</f>
        <v>2</v>
      </c>
      <c r="K21" s="67">
        <f t="shared" ref="K21:L23" si="23">D3</f>
        <v>3</v>
      </c>
      <c r="L21" s="67">
        <f t="shared" si="23"/>
        <v>7</v>
      </c>
      <c r="M21" s="74"/>
      <c r="N21" s="67">
        <f>D3</f>
        <v>3</v>
      </c>
      <c r="O21" s="67">
        <f t="shared" ref="O21:P23" si="24">E3</f>
        <v>7</v>
      </c>
      <c r="P21" s="67">
        <f t="shared" si="24"/>
        <v>5</v>
      </c>
      <c r="Q21" s="74"/>
      <c r="R21" s="67">
        <f>E3</f>
        <v>7</v>
      </c>
      <c r="S21" s="67">
        <f t="shared" ref="S21:T23" si="25">F3</f>
        <v>5</v>
      </c>
      <c r="T21" s="38">
        <f t="shared" si="25"/>
        <v>0</v>
      </c>
    </row>
    <row r="22" spans="1:20" x14ac:dyDescent="0.25">
      <c r="A22" s="73" t="str">
        <f>CONCATENATE(LEFT(CONCATENATE(IF(B21&gt;0, CONCATENATE(B21,"*",$D$8,"+"),""), IF(C21&gt;0, CONCATENATE(C21,"*",$E$8,"+"),""), IF(D21&gt;0, CONCATENATE(D21,"*",$F$8,"+"),""), IF(B22&gt;0, CONCATENATE(B22,"*",$D$9,"+"),""), IF(C22&gt;0, CONCATENATE(C22,"*",$E$9,"+"),""), IF(D22&gt;0, CONCATENATE(D22,"*",$F$9,"+"),""), IF(B23&gt;0, CONCATENATE(B23,"*",$D$10,"+"),""), IF(C23&gt;0, CONCATENATE(C23,"*",$E$10,"+"),""), IF(D23&gt;0, CONCATENATE(D23,"*",$F$10,"+"),"")), LEN(CONCATENATE(IF(B21&gt;0, CONCATENATE(B21,"*",$D$8,"+"),""), IF(C21&gt;0, CONCATENATE(C21,"*",$E$8,"+"),""), IF(D21&gt;0, CONCATENATE(D21,"*",$F$8,"+"),""), IF(B22&gt;0, CONCATENATE(B22,"*",$D$9,"+"),""), IF(C22&gt;0, CONCATENATE(C22,"*",$E$9,"+"),""), IF(D22&gt;0, CONCATENATE(D22,"*",$F$9,"+"),""), IF(B23&gt;0, CONCATENATE(B23,"*",$D$10,"+"),""), IF(C23&gt;0, CONCATENATE(C23,"*",$E$10,"+"),""), IF(D23&gt;0, CONCATENATE(D23,"*",$F$10,"+"),"")))-1), " = ", ROUND($C$9*(B21*$D$8+C21*$E$8+D21*$F$8+B22*$D$9+C22*$E$9+D22*$F$9+B23*$D$10+C23*$E$10+D23*$F$10), 4), " ~ ", ROUND($C$9*(B21*$D$8+C21*$E$8+D21*$F$8+B22*$D$9+C22*$E$9+D22*$F$9+B23*$D$10+C23*$E$10+D23*$F$10), 0))</f>
        <v>2*0.1238+2*0.0751+5*0.2042+6*0.1238+4*0.1238+3*0.0751 = 2.8821 ~ 3</v>
      </c>
      <c r="B22" s="38">
        <f t="shared" ref="B22:D23" si="26">A4</f>
        <v>0</v>
      </c>
      <c r="C22" s="67">
        <f t="shared" si="26"/>
        <v>5</v>
      </c>
      <c r="D22" s="67">
        <f t="shared" si="26"/>
        <v>6</v>
      </c>
      <c r="E22" s="73" t="str">
        <f>CONCATENATE(LEFT(CONCATENATE(IF(F21&gt;0, CONCATENATE(F21,"*",$D$8,"+"),""), IF(G21&gt;0, CONCATENATE(G21,"*",$E$8,"+"),""), IF(H21&gt;0, CONCATENATE(H21,"*",$F$8,"+"),""), IF(F22&gt;0, CONCATENATE(F22,"*",$D$9,"+"),""), IF(G22&gt;0, CONCATENATE(G22,"*",$E$9,"+"),""), IF(H22&gt;0, CONCATENATE(H22,"*",$F$9,"+"),""), IF(F23&gt;0, CONCATENATE(F23,"*",$D$10,"+"),""), IF(G23&gt;0, CONCATENATE(G23,"*",$E$10,"+"),""), IF(H23&gt;0, CONCATENATE(H23,"*",$F$10,"+"),"")), LEN(CONCATENATE(IF(F21&gt;0, CONCATENATE(F21,"*",$D$8,"+"),""), IF(G21&gt;0, CONCATENATE(G21,"*",$E$8,"+"),""), IF(H21&gt;0, CONCATENATE(H21,"*",$F$8,"+"),""), IF(F22&gt;0, CONCATENATE(F22,"*",$D$9,"+"),""), IF(G22&gt;0, CONCATENATE(G22,"*",$E$9,"+"),""), IF(H22&gt;0, CONCATENATE(H22,"*",$F$9,"+"),""), IF(F23&gt;0, CONCATENATE(F23,"*",$D$10,"+"),""), IF(G23&gt;0, CONCATENATE(G23,"*",$E$10,"+"),""), IF(H23&gt;0, CONCATENATE(H23,"*",$F$10,"+"),"")))-1), " = ", ROUND($C$9*(F21*$D$8+G21*$E$8+H21*$F$8+F22*$D$9+G22*$E$9+H22*$F$9+F23*$D$10+G23*$E$10+H23*$F$10), 4), " ~ ", ROUND($C$9*(F21*$D$8+G21*$E$8+H21*$F$8+F22*$D$9+G22*$E$9+H22*$F$9+F23*$D$10+G23*$E$10+H23*$F$10), 0))</f>
        <v>2*0.0751+2*0.1238+3*0.0751+5*0.1238+6*0.2042+7*0.1238+4*0.0751+3*0.1238+5*0.0751 = 4.3812 ~ 4</v>
      </c>
      <c r="F22" s="67">
        <f>B4</f>
        <v>5</v>
      </c>
      <c r="G22" s="67">
        <f t="shared" si="22"/>
        <v>6</v>
      </c>
      <c r="H22" s="67">
        <f t="shared" si="22"/>
        <v>7</v>
      </c>
      <c r="I22" s="73" t="str">
        <f>CONCATENATE(LEFT(CONCATENATE(IF(J21&gt;0, CONCATENATE(J21,"*",$D$8,"+"),""), IF(K21&gt;0, CONCATENATE(K21,"*",$E$8,"+"),""), IF(L21&gt;0, CONCATENATE(L21,"*",$F$8,"+"),""), IF(J22&gt;0, CONCATENATE(J22,"*",$D$9,"+"),""), IF(K22&gt;0, CONCATENATE(K22,"*",$E$9,"+"),""), IF(L22&gt;0, CONCATENATE(L22,"*",$F$9,"+"),""), IF(J23&gt;0, CONCATENATE(J23,"*",$D$10,"+"),""), IF(K23&gt;0, CONCATENATE(K23,"*",$E$10,"+"),""), IF(L23&gt;0, CONCATENATE(L23,"*",$F$10,"+"),"")), LEN(CONCATENATE(IF(J21&gt;0, CONCATENATE(J21,"*",$D$8,"+"),""), IF(K21&gt;0, CONCATENATE(K21,"*",$E$8,"+"),""), IF(L21&gt;0, CONCATENATE(L21,"*",$F$8,"+"),""), IF(J22&gt;0, CONCATENATE(J22,"*",$D$9,"+"),""), IF(K22&gt;0, CONCATENATE(K22,"*",$E$9,"+"),""), IF(L22&gt;0, CONCATENATE(L22,"*",$F$9,"+"),""), IF(J23&gt;0, CONCATENATE(J23,"*",$D$10,"+"),""), IF(K23&gt;0, CONCATENATE(K23,"*",$E$10,"+"),""), IF(L23&gt;0, CONCATENATE(L23,"*",$F$10,"+"),"")))-1), " = ", ROUND($C$9*(J21*$D$8+K21*$E$8+L21*$F$8+J22*$D$9+K22*$E$9+L22*$F$9+J23*$D$10+K23*$E$10+L23*$F$10), 4), " ~ ", ROUND($C$9*(J21*$D$8+K21*$E$8+L21*$F$8+J22*$D$9+K22*$E$9+L22*$F$9+J23*$D$10+K23*$E$10+L23*$F$10), 0))</f>
        <v>2*0.0751+3*0.1238+7*0.0751+6*0.1238+7*0.2042+2*0.1238+3*0.0751+5*0.1238+3*0.0751 = 4.5367 ~ 5</v>
      </c>
      <c r="J22" s="67">
        <f t="shared" ref="J22:J23" si="27">C4</f>
        <v>6</v>
      </c>
      <c r="K22" s="67">
        <f t="shared" si="23"/>
        <v>7</v>
      </c>
      <c r="L22" s="67">
        <f t="shared" si="23"/>
        <v>2</v>
      </c>
      <c r="M22" s="73" t="str">
        <f>CONCATENATE(LEFT(CONCATENATE(IF(N21&gt;0, CONCATENATE(N21,"*",$D$8,"+"),""), IF(O21&gt;0, CONCATENATE(O21,"*",$E$8,"+"),""), IF(P21&gt;0, CONCATENATE(P21,"*",$F$8,"+"),""), IF(N22&gt;0, CONCATENATE(N22,"*",$D$9,"+"),""), IF(O22&gt;0, CONCATENATE(O22,"*",$E$9,"+"),""), IF(P22&gt;0, CONCATENATE(P22,"*",$F$9,"+"),""), IF(N23&gt;0, CONCATENATE(N23,"*",$D$10,"+"),""), IF(O23&gt;0, CONCATENATE(O23,"*",$E$10,"+"),""), IF(P23&gt;0, CONCATENATE(P23,"*",$F$10,"+"),"")), LEN(CONCATENATE(IF(N21&gt;0, CONCATENATE(N21,"*",$D$8,"+"),""), IF(O21&gt;0, CONCATENATE(O21,"*",$E$8,"+"),""), IF(P21&gt;0, CONCATENATE(P21,"*",$F$8,"+"),""), IF(N22&gt;0, CONCATENATE(N22,"*",$D$9,"+"),""), IF(O22&gt;0, CONCATENATE(O22,"*",$E$9,"+"),""), IF(P22&gt;0, CONCATENATE(P22,"*",$F$9,"+"),""), IF(N23&gt;0, CONCATENATE(N23,"*",$D$10,"+"),""), IF(O23&gt;0, CONCATENATE(O23,"*",$E$10,"+"),""), IF(P23&gt;0, CONCATENATE(P23,"*",$F$10,"+"),"")))-1), " = ", ROUND($C$9*(N21*$D$8+O21*$E$8+P21*$F$8+N22*$D$9+O22*$E$9+P22*$F$9+N23*$D$10+O23*$E$10+P23*$F$10), 4), " ~ ", ROUND($C$9*(N21*$D$8+O21*$E$8+P21*$F$8+N22*$D$9+O22*$E$9+P22*$F$9+N23*$D$10+O23*$E$10+P23*$F$10), 0))</f>
        <v>3*0.0751+7*0.1238+5*0.0751+7*0.1238+2*0.2042+7*0.1238+5*0.0751+3*0.1238+3*0.0751 = 4.5812 ~ 5</v>
      </c>
      <c r="N22" s="67">
        <f t="shared" ref="N22:N23" si="28">D4</f>
        <v>7</v>
      </c>
      <c r="O22" s="67">
        <f t="shared" si="24"/>
        <v>2</v>
      </c>
      <c r="P22" s="67">
        <f t="shared" si="24"/>
        <v>7</v>
      </c>
      <c r="Q22" s="73" t="str">
        <f>CONCATENATE(LEFT(CONCATENATE(IF(R21&gt;0, CONCATENATE(R21,"*",$D$8,"+"),""), IF(S21&gt;0, CONCATENATE(S21,"*",$E$8,"+"),""), IF(T21&gt;0, CONCATENATE(T21,"*",$F$8,"+"),""), IF(R22&gt;0, CONCATENATE(R22,"*",$D$9,"+"),""), IF(S22&gt;0, CONCATENATE(S22,"*",$E$9,"+"),""), IF(T22&gt;0, CONCATENATE(T22,"*",$F$9,"+"),""), IF(R23&gt;0, CONCATENATE(R23,"*",$D$10,"+"),""), IF(S23&gt;0, CONCATENATE(S23,"*",$E$10,"+"),""), IF(T23&gt;0, CONCATENATE(T23,"*",$F$10,"+"),"")), LEN(CONCATENATE(IF(R21&gt;0, CONCATENATE(R21,"*",$D$8,"+"),""), IF(S21&gt;0, CONCATENATE(S21,"*",$E$8,"+"),""), IF(T21&gt;0, CONCATENATE(T21,"*",$F$8,"+"),""), IF(R22&gt;0, CONCATENATE(R22,"*",$D$9,"+"),""), IF(S22&gt;0, CONCATENATE(S22,"*",$E$9,"+"),""), IF(T22&gt;0, CONCATENATE(T22,"*",$F$9,"+"),""), IF(R23&gt;0, CONCATENATE(R23,"*",$D$10,"+"),""), IF(S23&gt;0, CONCATENATE(S23,"*",$E$10,"+"),""), IF(T23&gt;0, CONCATENATE(T23,"*",$F$10,"+"),"")))-1), " = ", ROUND($C$9*(R21*$D$8+S21*$E$8+T21*$F$8+R22*$D$9+S22*$E$9+T22*$F$9+R23*$D$10+S23*$E$10+T23*$F$10), 4), " ~ ", ROUND($C$9*(R21*$D$8+S21*$E$8+T21*$F$8+R22*$D$9+S22*$E$9+T22*$F$9+R23*$D$10+S23*$E$10+T23*$F$10), 0))</f>
        <v>7*0.0751+5*0.1238+2*0.1238+7*0.2042+3*0.0751+3*0.1238 = 3.4184 ~ 3</v>
      </c>
      <c r="R22" s="67">
        <f>E4</f>
        <v>2</v>
      </c>
      <c r="S22" s="67">
        <f t="shared" si="25"/>
        <v>7</v>
      </c>
      <c r="T22" s="38">
        <f t="shared" si="25"/>
        <v>0</v>
      </c>
    </row>
    <row r="23" spans="1:20" x14ac:dyDescent="0.25">
      <c r="A23" s="73"/>
      <c r="B23" s="38">
        <f t="shared" si="26"/>
        <v>0</v>
      </c>
      <c r="C23" s="67">
        <f t="shared" si="26"/>
        <v>4</v>
      </c>
      <c r="D23" s="67">
        <f t="shared" si="26"/>
        <v>3</v>
      </c>
      <c r="E23" s="74"/>
      <c r="F23" s="67">
        <f t="shared" ref="F23" si="29">B5</f>
        <v>4</v>
      </c>
      <c r="G23" s="67">
        <f t="shared" si="22"/>
        <v>3</v>
      </c>
      <c r="H23" s="67">
        <f t="shared" si="22"/>
        <v>5</v>
      </c>
      <c r="I23" s="74"/>
      <c r="J23" s="67">
        <f t="shared" si="27"/>
        <v>3</v>
      </c>
      <c r="K23" s="67">
        <f t="shared" si="23"/>
        <v>5</v>
      </c>
      <c r="L23" s="67">
        <f t="shared" si="23"/>
        <v>3</v>
      </c>
      <c r="M23" s="74"/>
      <c r="N23" s="67">
        <f t="shared" si="28"/>
        <v>5</v>
      </c>
      <c r="O23" s="67">
        <f t="shared" si="24"/>
        <v>3</v>
      </c>
      <c r="P23" s="67">
        <f t="shared" si="24"/>
        <v>3</v>
      </c>
      <c r="Q23" s="74"/>
      <c r="R23" s="67">
        <f>E5</f>
        <v>3</v>
      </c>
      <c r="S23" s="67">
        <f t="shared" si="25"/>
        <v>3</v>
      </c>
      <c r="T23" s="38">
        <f t="shared" si="25"/>
        <v>0</v>
      </c>
    </row>
    <row r="24" spans="1:20" x14ac:dyDescent="0.25">
      <c r="A24" s="73"/>
      <c r="B24" s="28"/>
      <c r="C24" s="28"/>
      <c r="D24" s="28"/>
      <c r="E24" s="74"/>
      <c r="F24" s="28"/>
      <c r="G24" s="28"/>
      <c r="H24" s="28"/>
      <c r="I24" s="74"/>
      <c r="J24" s="28"/>
      <c r="K24" s="28"/>
      <c r="L24" s="28"/>
      <c r="M24" s="74"/>
      <c r="N24" s="28"/>
      <c r="O24" s="28"/>
      <c r="P24" s="28"/>
      <c r="Q24" s="74"/>
      <c r="R24" s="28"/>
      <c r="S24" s="28"/>
      <c r="T24" s="28"/>
    </row>
    <row r="25" spans="1:20" x14ac:dyDescent="0.25">
      <c r="A25" s="73"/>
      <c r="B25" s="38">
        <f>A4</f>
        <v>0</v>
      </c>
      <c r="C25" s="67">
        <f t="shared" ref="C25:D25" si="30">B4</f>
        <v>5</v>
      </c>
      <c r="D25" s="67">
        <f t="shared" si="30"/>
        <v>6</v>
      </c>
      <c r="E25" s="74"/>
      <c r="F25" s="67">
        <f>B4</f>
        <v>5</v>
      </c>
      <c r="G25" s="67">
        <f t="shared" ref="G25:H27" si="31">C4</f>
        <v>6</v>
      </c>
      <c r="H25" s="67">
        <f t="shared" si="31"/>
        <v>7</v>
      </c>
      <c r="I25" s="74"/>
      <c r="J25" s="67">
        <f>C4</f>
        <v>6</v>
      </c>
      <c r="K25" s="67">
        <f t="shared" ref="K25:L27" si="32">D4</f>
        <v>7</v>
      </c>
      <c r="L25" s="67">
        <f t="shared" si="32"/>
        <v>2</v>
      </c>
      <c r="M25" s="74"/>
      <c r="N25" s="67">
        <f>D4</f>
        <v>7</v>
      </c>
      <c r="O25" s="67">
        <f t="shared" ref="O25:P27" si="33">E4</f>
        <v>2</v>
      </c>
      <c r="P25" s="67">
        <f t="shared" si="33"/>
        <v>7</v>
      </c>
      <c r="Q25" s="74"/>
      <c r="R25" s="67">
        <f>E4</f>
        <v>2</v>
      </c>
      <c r="S25" s="67">
        <f t="shared" ref="S25:T27" si="34">F4</f>
        <v>7</v>
      </c>
      <c r="T25" s="38">
        <f t="shared" si="34"/>
        <v>0</v>
      </c>
    </row>
    <row r="26" spans="1:20" x14ac:dyDescent="0.25">
      <c r="A26" s="73" t="str">
        <f>CONCATENATE(LEFT(CONCATENATE(IF(B25&gt;0, CONCATENATE(B25,"*",$D$8,"+"),""), IF(C25&gt;0, CONCATENATE(C25,"*",$E$8,"+"),""), IF(D25&gt;0, CONCATENATE(D25,"*",$F$8,"+"),""), IF(B26&gt;0, CONCATENATE(B26,"*",$D$9,"+"),""), IF(C26&gt;0, CONCATENATE(C26,"*",$E$9,"+"),""), IF(D26&gt;0, CONCATENATE(D26,"*",$F$9,"+"),""), IF(B27&gt;0, CONCATENATE(B27,"*",$D$10,"+"),""), IF(C27&gt;0, CONCATENATE(C27,"*",$E$10,"+"),""), IF(D27&gt;0, CONCATENATE(D27,"*",$F$10,"+"),"")), LEN(CONCATENATE(IF(B25&gt;0, CONCATENATE(B25,"*",$D$8,"+"),""), IF(C25&gt;0, CONCATENATE(C25,"*",$E$8,"+"),""), IF(D25&gt;0, CONCATENATE(D25,"*",$F$8,"+"),""), IF(B26&gt;0, CONCATENATE(B26,"*",$D$9,"+"),""), IF(C26&gt;0, CONCATENATE(C26,"*",$E$9,"+"),""), IF(D26&gt;0, CONCATENATE(D26,"*",$F$9,"+"),""), IF(B27&gt;0, CONCATENATE(B27,"*",$D$10,"+"),""), IF(C27&gt;0, CONCATENATE(C27,"*",$E$10,"+"),""), IF(D27&gt;0, CONCATENATE(D27,"*",$F$10,"+"),"")))-1), " = ", ROUND($C$9*(B25*$D$8+C25*$E$8+D25*$F$8+B26*$D$9+C26*$E$9+D26*$F$9+B27*$D$10+C27*$E$10+D27*$F$10), 4), " ~ ", ROUND($C$9*(B25*$D$8+C25*$E$8+D25*$F$8+B26*$D$9+C26*$E$9+D26*$F$9+B27*$D$10+C27*$E$10+D27*$F$10), 0))</f>
        <v>5*0.1238+6*0.0751+4*0.2042+3*0.1238+4*0.1238+4*0.0751 = 3.0534 ~ 3</v>
      </c>
      <c r="B26" s="38">
        <f t="shared" ref="B26:D27" si="35">A5</f>
        <v>0</v>
      </c>
      <c r="C26" s="67">
        <f t="shared" si="35"/>
        <v>4</v>
      </c>
      <c r="D26" s="67">
        <f t="shared" si="35"/>
        <v>3</v>
      </c>
      <c r="E26" s="73" t="str">
        <f>CONCATENATE(LEFT(CONCATENATE(IF(F25&gt;0, CONCATENATE(F25,"*",$D$8,"+"),""), IF(G25&gt;0, CONCATENATE(G25,"*",$E$8,"+"),""), IF(H25&gt;0, CONCATENATE(H25,"*",$F$8,"+"),""), IF(F26&gt;0, CONCATENATE(F26,"*",$D$9,"+"),""), IF(G26&gt;0, CONCATENATE(G26,"*",$E$9,"+"),""), IF(H26&gt;0, CONCATENATE(H26,"*",$F$9,"+"),""), IF(F27&gt;0, CONCATENATE(F27,"*",$D$10,"+"),""), IF(G27&gt;0, CONCATENATE(G27,"*",$E$10,"+"),""), IF(H27&gt;0, CONCATENATE(H27,"*",$F$10,"+"),"")), LEN(CONCATENATE(IF(F25&gt;0, CONCATENATE(F25,"*",$D$8,"+"),""), IF(G25&gt;0, CONCATENATE(G25,"*",$E$8,"+"),""), IF(H25&gt;0, CONCATENATE(H25,"*",$F$8,"+"),""), IF(F26&gt;0, CONCATENATE(F26,"*",$D$9,"+"),""), IF(G26&gt;0, CONCATENATE(G26,"*",$E$9,"+"),""), IF(H26&gt;0, CONCATENATE(H26,"*",$F$9,"+"),""), IF(F27&gt;0, CONCATENATE(F27,"*",$D$10,"+"),""), IF(G27&gt;0, CONCATENATE(G27,"*",$E$10,"+"),""), IF(H27&gt;0, CONCATENATE(H27,"*",$F$10,"+"),"")))-1), " = ", ROUND($C$9*(F25*$D$8+G25*$E$8+H25*$F$8+F26*$D$9+G26*$E$9+H26*$F$9+F27*$D$10+G27*$E$10+H27*$F$10), 4), " ~ ", ROUND($C$9*(F25*$D$8+G25*$E$8+H25*$F$8+F26*$D$9+G26*$E$9+H26*$F$9+F27*$D$10+G27*$E$10+H27*$F$10), 0))</f>
        <v>5*0.0751+6*0.1238+7*0.0751+4*0.1238+3*0.2042+5*0.1238+4*0.0751+4*0.1238+7*0.0751 = 4.6921 ~ 5</v>
      </c>
      <c r="F26" s="67">
        <f t="shared" ref="F26:F27" si="36">B5</f>
        <v>4</v>
      </c>
      <c r="G26" s="67">
        <f t="shared" si="31"/>
        <v>3</v>
      </c>
      <c r="H26" s="67">
        <f t="shared" si="31"/>
        <v>5</v>
      </c>
      <c r="I26" s="73" t="str">
        <f>CONCATENATE(LEFT(CONCATENATE(IF(J25&gt;0, CONCATENATE(J25,"*",$D$8,"+"),""), IF(K25&gt;0, CONCATENATE(K25,"*",$E$8,"+"),""), IF(L25&gt;0, CONCATENATE(L25,"*",$F$8,"+"),""), IF(J26&gt;0, CONCATENATE(J26,"*",$D$9,"+"),""), IF(K26&gt;0, CONCATENATE(K26,"*",$E$9,"+"),""), IF(L26&gt;0, CONCATENATE(L26,"*",$F$9,"+"),""), IF(J27&gt;0, CONCATENATE(J27,"*",$D$10,"+"),""), IF(K27&gt;0, CONCATENATE(K27,"*",$E$10,"+"),""), IF(L27&gt;0, CONCATENATE(L27,"*",$F$10,"+"),"")), LEN(CONCATENATE(IF(J25&gt;0, CONCATENATE(J25,"*",$D$8,"+"),""), IF(K25&gt;0, CONCATENATE(K25,"*",$E$8,"+"),""), IF(L25&gt;0, CONCATENATE(L25,"*",$F$8,"+"),""), IF(J26&gt;0, CONCATENATE(J26,"*",$D$9,"+"),""), IF(K26&gt;0, CONCATENATE(K26,"*",$E$9,"+"),""), IF(L26&gt;0, CONCATENATE(L26,"*",$F$9,"+"),""), IF(J27&gt;0, CONCATENATE(J27,"*",$D$10,"+"),""), IF(K27&gt;0, CONCATENATE(K27,"*",$E$10,"+"),""), IF(L27&gt;0, CONCATENATE(L27,"*",$F$10,"+"),"")))-1), " = ", ROUND($C$9*(J25*$D$8+K25*$E$8+L25*$F$8+J26*$D$9+K26*$E$9+L26*$F$9+J27*$D$10+K27*$E$10+L27*$F$10), 4), " ~ ", ROUND($C$9*(J25*$D$8+K25*$E$8+L25*$F$8+J26*$D$9+K26*$E$9+L26*$F$9+J27*$D$10+K27*$E$10+L27*$F$10), 0))</f>
        <v>6*0.0751+7*0.1238+2*0.0751+3*0.1238+5*0.2042+3*0.1238+4*0.0751+7*0.1238+5*0.0751 = 4.7737 ~ 5</v>
      </c>
      <c r="J26" s="67">
        <f t="shared" ref="J26:J27" si="37">C5</f>
        <v>3</v>
      </c>
      <c r="K26" s="67">
        <f t="shared" si="32"/>
        <v>5</v>
      </c>
      <c r="L26" s="67">
        <f t="shared" si="32"/>
        <v>3</v>
      </c>
      <c r="M26" s="73" t="str">
        <f>CONCATENATE(LEFT(CONCATENATE(IF(N25&gt;0, CONCATENATE(N25,"*",$D$8,"+"),""), IF(O25&gt;0, CONCATENATE(O25,"*",$E$8,"+"),""), IF(P25&gt;0, CONCATENATE(P25,"*",$F$8,"+"),""), IF(N26&gt;0, CONCATENATE(N26,"*",$D$9,"+"),""), IF(O26&gt;0, CONCATENATE(O26,"*",$E$9,"+"),""), IF(P26&gt;0, CONCATENATE(P26,"*",$F$9,"+"),""), IF(N27&gt;0, CONCATENATE(N27,"*",$D$10,"+"),""), IF(O27&gt;0, CONCATENATE(O27,"*",$E$10,"+"),""), IF(P27&gt;0, CONCATENATE(P27,"*",$F$10,"+"),"")), LEN(CONCATENATE(IF(N25&gt;0, CONCATENATE(N25,"*",$D$8,"+"),""), IF(O25&gt;0, CONCATENATE(O25,"*",$E$8,"+"),""), IF(P25&gt;0, CONCATENATE(P25,"*",$F$8,"+"),""), IF(N26&gt;0, CONCATENATE(N26,"*",$D$9,"+"),""), IF(O26&gt;0, CONCATENATE(O26,"*",$E$9,"+"),""), IF(P26&gt;0, CONCATENATE(P26,"*",$F$9,"+"),""), IF(N27&gt;0, CONCATENATE(N27,"*",$D$10,"+"),""), IF(O27&gt;0, CONCATENATE(O27,"*",$E$10,"+"),""), IF(P27&gt;0, CONCATENATE(P27,"*",$F$10,"+"),"")))-1), " = ", ROUND($C$9*(N25*$D$8+O25*$E$8+P25*$F$8+N26*$D$9+O26*$E$9+P26*$F$9+N27*$D$10+O27*$E$10+P27*$F$10), 4), " ~ ", ROUND($C$9*(N25*$D$8+O25*$E$8+P25*$F$8+N26*$D$9+O26*$E$9+P26*$F$9+N27*$D$10+O27*$E$10+P27*$F$10), 0))</f>
        <v>7*0.0751+2*0.1238+7*0.0751+5*0.1238+3*0.2042+3*0.1238+7*0.0751+5*0.1238+5*0.0751 = 4.4222 ~ 4</v>
      </c>
      <c r="N26" s="67">
        <f t="shared" ref="N26:N27" si="38">D5</f>
        <v>5</v>
      </c>
      <c r="O26" s="67">
        <f t="shared" si="33"/>
        <v>3</v>
      </c>
      <c r="P26" s="67">
        <f t="shared" si="33"/>
        <v>3</v>
      </c>
      <c r="Q26" s="73" t="str">
        <f>CONCATENATE(LEFT(CONCATENATE(IF(R25&gt;0, CONCATENATE(R25,"*",$D$8,"+"),""), IF(S25&gt;0, CONCATENATE(S25,"*",$E$8,"+"),""), IF(T25&gt;0, CONCATENATE(T25,"*",$F$8,"+"),""), IF(R26&gt;0, CONCATENATE(R26,"*",$D$9,"+"),""), IF(S26&gt;0, CONCATENATE(S26,"*",$E$9,"+"),""), IF(T26&gt;0, CONCATENATE(T26,"*",$F$9,"+"),""), IF(R27&gt;0, CONCATENATE(R27,"*",$D$10,"+"),""), IF(S27&gt;0, CONCATENATE(S27,"*",$E$10,"+"),""), IF(T27&gt;0, CONCATENATE(T27,"*",$F$10,"+"),"")), LEN(CONCATENATE(IF(R25&gt;0, CONCATENATE(R25,"*",$D$8,"+"),""), IF(S25&gt;0, CONCATENATE(S25,"*",$E$8,"+"),""), IF(T25&gt;0, CONCATENATE(T25,"*",$F$8,"+"),""), IF(R26&gt;0, CONCATENATE(R26,"*",$D$9,"+"),""), IF(S26&gt;0, CONCATENATE(S26,"*",$E$9,"+"),""), IF(T26&gt;0, CONCATENATE(T26,"*",$F$9,"+"),""), IF(R27&gt;0, CONCATENATE(R27,"*",$D$10,"+"),""), IF(S27&gt;0, CONCATENATE(S27,"*",$E$10,"+"),""), IF(T27&gt;0, CONCATENATE(T27,"*",$F$10,"+"),"")))-1), " = ", ROUND($C$9*(R25*$D$8+S25*$E$8+T25*$F$8+R26*$D$9+S26*$E$9+T26*$F$9+R27*$D$10+S27*$E$10+T27*$F$10), 4), " ~ ", ROUND($C$9*(R25*$D$8+S25*$E$8+T25*$F$8+R26*$D$9+S26*$E$9+T26*$F$9+R27*$D$10+S27*$E$10+T27*$F$10), 0))</f>
        <v>2*0.0751+7*0.1238+3*0.1238+3*0.2042+5*0.0751+5*0.1238 = 2.9953 ~ 3</v>
      </c>
      <c r="R26" s="67">
        <f t="shared" ref="R26:R27" si="39">E5</f>
        <v>3</v>
      </c>
      <c r="S26" s="67">
        <f t="shared" si="34"/>
        <v>3</v>
      </c>
      <c r="T26" s="38">
        <f t="shared" si="34"/>
        <v>0</v>
      </c>
    </row>
    <row r="27" spans="1:20" x14ac:dyDescent="0.25">
      <c r="A27" s="73"/>
      <c r="B27" s="38">
        <f t="shared" si="35"/>
        <v>0</v>
      </c>
      <c r="C27" s="67">
        <f t="shared" si="35"/>
        <v>4</v>
      </c>
      <c r="D27" s="67">
        <f t="shared" si="35"/>
        <v>4</v>
      </c>
      <c r="E27" s="74"/>
      <c r="F27" s="67">
        <f t="shared" si="36"/>
        <v>4</v>
      </c>
      <c r="G27" s="67">
        <f t="shared" si="31"/>
        <v>4</v>
      </c>
      <c r="H27" s="67">
        <f t="shared" si="31"/>
        <v>7</v>
      </c>
      <c r="I27" s="74"/>
      <c r="J27" s="67">
        <f t="shared" si="37"/>
        <v>4</v>
      </c>
      <c r="K27" s="67">
        <f t="shared" si="32"/>
        <v>7</v>
      </c>
      <c r="L27" s="67">
        <f t="shared" si="32"/>
        <v>5</v>
      </c>
      <c r="M27" s="74"/>
      <c r="N27" s="67">
        <f t="shared" si="38"/>
        <v>7</v>
      </c>
      <c r="O27" s="67">
        <f t="shared" si="33"/>
        <v>5</v>
      </c>
      <c r="P27" s="67">
        <f t="shared" si="33"/>
        <v>5</v>
      </c>
      <c r="Q27" s="74"/>
      <c r="R27" s="67">
        <f t="shared" si="39"/>
        <v>5</v>
      </c>
      <c r="S27" s="67">
        <f t="shared" si="34"/>
        <v>5</v>
      </c>
      <c r="T27" s="38">
        <f t="shared" si="34"/>
        <v>0</v>
      </c>
    </row>
    <row r="28" spans="1:20" x14ac:dyDescent="0.25">
      <c r="A28" s="73"/>
      <c r="B28" s="28"/>
      <c r="C28" s="28"/>
      <c r="D28" s="28"/>
      <c r="E28" s="74"/>
      <c r="F28" s="28"/>
      <c r="G28" s="28"/>
      <c r="H28" s="28"/>
      <c r="I28" s="74"/>
      <c r="J28" s="28"/>
      <c r="K28" s="28"/>
      <c r="L28" s="28"/>
      <c r="M28" s="74"/>
      <c r="N28" s="28"/>
      <c r="O28" s="28"/>
      <c r="P28" s="28"/>
      <c r="Q28" s="74"/>
      <c r="R28" s="28"/>
      <c r="S28" s="28"/>
      <c r="T28" s="28"/>
    </row>
    <row r="29" spans="1:20" x14ac:dyDescent="0.25">
      <c r="A29" s="73"/>
      <c r="B29" s="38">
        <f>A5</f>
        <v>0</v>
      </c>
      <c r="C29" s="67">
        <f t="shared" ref="C29:D29" si="40">B5</f>
        <v>4</v>
      </c>
      <c r="D29" s="67">
        <f t="shared" si="40"/>
        <v>3</v>
      </c>
      <c r="E29" s="74"/>
      <c r="F29" s="67">
        <f>B5</f>
        <v>4</v>
      </c>
      <c r="G29" s="67">
        <f t="shared" ref="G29:H31" si="41">C5</f>
        <v>3</v>
      </c>
      <c r="H29" s="67">
        <f t="shared" si="41"/>
        <v>5</v>
      </c>
      <c r="I29" s="74"/>
      <c r="J29" s="67">
        <f>C5</f>
        <v>3</v>
      </c>
      <c r="K29" s="67">
        <f t="shared" ref="K29:L31" si="42">D5</f>
        <v>5</v>
      </c>
      <c r="L29" s="67">
        <f t="shared" si="42"/>
        <v>3</v>
      </c>
      <c r="M29" s="74"/>
      <c r="N29" s="67">
        <f>D5</f>
        <v>5</v>
      </c>
      <c r="O29" s="67">
        <f t="shared" ref="O29:P31" si="43">E5</f>
        <v>3</v>
      </c>
      <c r="P29" s="67">
        <f t="shared" si="43"/>
        <v>3</v>
      </c>
      <c r="Q29" s="74"/>
      <c r="R29" s="67">
        <f>E5</f>
        <v>3</v>
      </c>
      <c r="S29" s="67">
        <f t="shared" ref="S29:T31" si="44">F5</f>
        <v>3</v>
      </c>
      <c r="T29" s="38">
        <f t="shared" si="44"/>
        <v>0</v>
      </c>
    </row>
    <row r="30" spans="1:20" x14ac:dyDescent="0.25">
      <c r="A30" s="73" t="str">
        <f>CONCATENATE(LEFT(CONCATENATE(IF(B29&gt;0, CONCATENATE(B29,"*",$D$8,"+"),""), IF(C29&gt;0, CONCATENATE(C29,"*",$E$8,"+"),""), IF(D29&gt;0, CONCATENATE(D29,"*",$F$8,"+"),""), IF(B30&gt;0, CONCATENATE(B30,"*",$D$9,"+"),""), IF(C30&gt;0, CONCATENATE(C30,"*",$E$9,"+"),""), IF(D30&gt;0, CONCATENATE(D30,"*",$F$9,"+"),""), IF(B31&gt;0, CONCATENATE(B31,"*",$D$10,"+"),""), IF(C31&gt;0, CONCATENATE(C31,"*",$E$10,"+"),""), IF(D31&gt;0, CONCATENATE(D31,"*",$F$10,"+"),"")), LEN(CONCATENATE(IF(B29&gt;0, CONCATENATE(B29,"*",$D$8,"+"),""), IF(C29&gt;0, CONCATENATE(C29,"*",$E$8,"+"),""), IF(D29&gt;0, CONCATENATE(D29,"*",$F$8,"+"),""), IF(B30&gt;0, CONCATENATE(B30,"*",$D$9,"+"),""), IF(C30&gt;0, CONCATENATE(C30,"*",$E$9,"+"),""), IF(D30&gt;0, CONCATENATE(D30,"*",$F$9,"+"),""), IF(B31&gt;0, CONCATENATE(B31,"*",$D$10,"+"),""), IF(C31&gt;0, CONCATENATE(C31,"*",$E$10,"+"),""), IF(D31&gt;0, CONCATENATE(D31,"*",$F$10,"+"),"")))-1), " = ", ROUND($C$9*(B29*$D$8+C29*$E$8+D29*$F$8+B30*$D$9+C30*$E$9+D30*$F$9+B31*$D$10+C31*$E$10+D31*$F$10), 4), " ~ ", ROUND($C$9*(B29*$D$8+C29*$E$8+D29*$F$8+B30*$D$9+C30*$E$9+D30*$F$9+B31*$D$10+C31*$E$10+D31*$F$10), 0))</f>
        <v>4*0.1238+3*0.0751+4*0.2042+4*0.1238 = 2.0325 ~ 2</v>
      </c>
      <c r="B30" s="38">
        <f t="shared" ref="B30:D31" si="45">A6</f>
        <v>0</v>
      </c>
      <c r="C30" s="67">
        <f t="shared" si="45"/>
        <v>4</v>
      </c>
      <c r="D30" s="67">
        <f t="shared" si="45"/>
        <v>4</v>
      </c>
      <c r="E30" s="73" t="str">
        <f>CONCATENATE(LEFT(CONCATENATE(IF(F29&gt;0, CONCATENATE(F29,"*",$D$8,"+"),""), IF(G29&gt;0, CONCATENATE(G29,"*",$E$8,"+"),""), IF(H29&gt;0, CONCATENATE(H29,"*",$F$8,"+"),""), IF(F30&gt;0, CONCATENATE(F30,"*",$D$9,"+"),""), IF(G30&gt;0, CONCATENATE(G30,"*",$E$9,"+"),""), IF(H30&gt;0, CONCATENATE(H30,"*",$F$9,"+"),""), IF(F31&gt;0, CONCATENATE(F31,"*",$D$10,"+"),""), IF(G31&gt;0, CONCATENATE(G31,"*",$E$10,"+"),""), IF(H31&gt;0, CONCATENATE(H31,"*",$F$10,"+"),"")), LEN(CONCATENATE(IF(F29&gt;0, CONCATENATE(F29,"*",$D$8,"+"),""), IF(G29&gt;0, CONCATENATE(G29,"*",$E$8,"+"),""), IF(H29&gt;0, CONCATENATE(H29,"*",$F$8,"+"),""), IF(F30&gt;0, CONCATENATE(F30,"*",$D$9,"+"),""), IF(G30&gt;0, CONCATENATE(G30,"*",$E$9,"+"),""), IF(H30&gt;0, CONCATENATE(H30,"*",$F$9,"+"),""), IF(F31&gt;0, CONCATENATE(F31,"*",$D$10,"+"),""), IF(G31&gt;0, CONCATENATE(G31,"*",$E$10,"+"),""), IF(H31&gt;0, CONCATENATE(H31,"*",$F$10,"+"),"")))-1), " = ", ROUND($C$9*(F29*$D$8+G29*$E$8+H29*$F$8+F30*$D$9+G30*$E$9+H30*$F$9+F31*$D$10+G31*$E$10+H31*$F$10), 4), " ~ ", ROUND($C$9*(F29*$D$8+G29*$E$8+H29*$F$8+F30*$D$9+G30*$E$9+H30*$F$9+F31*$D$10+G31*$E$10+H31*$F$10), 0))</f>
        <v>4*0.0751+3*0.1238+5*0.0751+4*0.1238+4*0.2042+7*0.1238 = 3.2259 ~ 3</v>
      </c>
      <c r="F30" s="67">
        <f t="shared" ref="F30:F31" si="46">B6</f>
        <v>4</v>
      </c>
      <c r="G30" s="67">
        <f t="shared" si="41"/>
        <v>4</v>
      </c>
      <c r="H30" s="67">
        <f t="shared" si="41"/>
        <v>7</v>
      </c>
      <c r="I30" s="73" t="str">
        <f>CONCATENATE(LEFT(CONCATENATE(IF(J29&gt;0, CONCATENATE(J29,"*",$D$8,"+"),""), IF(K29&gt;0, CONCATENATE(K29,"*",$E$8,"+"),""), IF(L29&gt;0, CONCATENATE(L29,"*",$F$8,"+"),""), IF(J30&gt;0, CONCATENATE(J30,"*",$D$9,"+"),""), IF(K30&gt;0, CONCATENATE(K30,"*",$E$9,"+"),""), IF(L30&gt;0, CONCATENATE(L30,"*",$F$9,"+"),""), IF(J31&gt;0, CONCATENATE(J31,"*",$D$10,"+"),""), IF(K31&gt;0, CONCATENATE(K31,"*",$E$10,"+"),""), IF(L31&gt;0, CONCATENATE(L31,"*",$F$10,"+"),"")), LEN(CONCATENATE(IF(J29&gt;0, CONCATENATE(J29,"*",$D$8,"+"),""), IF(K29&gt;0, CONCATENATE(K29,"*",$E$8,"+"),""), IF(L29&gt;0, CONCATENATE(L29,"*",$F$8,"+"),""), IF(J30&gt;0, CONCATENATE(J30,"*",$D$9,"+"),""), IF(K30&gt;0, CONCATENATE(K30,"*",$E$9,"+"),""), IF(L30&gt;0, CONCATENATE(L30,"*",$F$9,"+"),""), IF(J31&gt;0, CONCATENATE(J31,"*",$D$10,"+"),""), IF(K31&gt;0, CONCATENATE(K31,"*",$E$10,"+"),""), IF(L31&gt;0, CONCATENATE(L31,"*",$F$10,"+"),"")))-1), " = ", ROUND($C$9*(J29*$D$8+K29*$E$8+L29*$F$8+J30*$D$9+K30*$E$9+L30*$F$9+J31*$D$10+K31*$E$10+L31*$F$10), 4), " ~ ", ROUND($C$9*(J29*$D$8+K29*$E$8+L29*$F$8+J30*$D$9+K30*$E$9+L30*$F$9+J31*$D$10+K31*$E$10+L31*$F$10), 0))</f>
        <v>3*0.0751+5*0.1238+3*0.0751+4*0.1238+7*0.2042+5*0.1238 = 3.6132 ~ 4</v>
      </c>
      <c r="J30" s="67">
        <f t="shared" ref="J30:J31" si="47">C6</f>
        <v>4</v>
      </c>
      <c r="K30" s="67">
        <f t="shared" si="42"/>
        <v>7</v>
      </c>
      <c r="L30" s="67">
        <f t="shared" si="42"/>
        <v>5</v>
      </c>
      <c r="M30" s="73" t="str">
        <f>CONCATENATE(LEFT(CONCATENATE(IF(N29&gt;0, CONCATENATE(N29,"*",$D$8,"+"),""), IF(O29&gt;0, CONCATENATE(O29,"*",$E$8,"+"),""), IF(P29&gt;0, CONCATENATE(P29,"*",$F$8,"+"),""), IF(N30&gt;0, CONCATENATE(N30,"*",$D$9,"+"),""), IF(O30&gt;0, CONCATENATE(O30,"*",$E$9,"+"),""), IF(P30&gt;0, CONCATENATE(P30,"*",$F$9,"+"),""), IF(N31&gt;0, CONCATENATE(N31,"*",$D$10,"+"),""), IF(O31&gt;0, CONCATENATE(O31,"*",$E$10,"+"),""), IF(P31&gt;0, CONCATENATE(P31,"*",$F$10,"+"),"")), LEN(CONCATENATE(IF(N29&gt;0, CONCATENATE(N29,"*",$D$8,"+"),""), IF(O29&gt;0, CONCATENATE(O29,"*",$E$8,"+"),""), IF(P29&gt;0, CONCATENATE(P29,"*",$F$8,"+"),""), IF(N30&gt;0, CONCATENATE(N30,"*",$D$9,"+"),""), IF(O30&gt;0, CONCATENATE(O30,"*",$E$9,"+"),""), IF(P30&gt;0, CONCATENATE(P30,"*",$F$9,"+"),""), IF(N31&gt;0, CONCATENATE(N31,"*",$D$10,"+"),""), IF(O31&gt;0, CONCATENATE(O31,"*",$E$10,"+"),""), IF(P31&gt;0, CONCATENATE(P31,"*",$F$10,"+"),"")))-1), " = ", ROUND($C$9*(N29*$D$8+O29*$E$8+P29*$F$8+N30*$D$9+O30*$E$9+P30*$F$9+N31*$D$10+O31*$E$10+P31*$F$10), 4), " ~ ", ROUND($C$9*(N29*$D$8+O29*$E$8+P29*$F$8+N30*$D$9+O30*$E$9+P30*$F$9+N31*$D$10+O31*$E$10+P31*$F$10), 0))</f>
        <v>5*0.0751+3*0.1238+3*0.0751+7*0.1238+5*0.2042+5*0.1238 = 3.4788 ~ 3</v>
      </c>
      <c r="N30" s="67">
        <f t="shared" ref="N30:N31" si="48">D6</f>
        <v>7</v>
      </c>
      <c r="O30" s="67">
        <f t="shared" si="43"/>
        <v>5</v>
      </c>
      <c r="P30" s="67">
        <f t="shared" si="43"/>
        <v>5</v>
      </c>
      <c r="Q30" s="73" t="str">
        <f>CONCATENATE(LEFT(CONCATENATE(IF(R29&gt;0, CONCATENATE(R29,"*",$D$8,"+"),""), IF(S29&gt;0, CONCATENATE(S29,"*",$E$8,"+"),""), IF(T29&gt;0, CONCATENATE(T29,"*",$F$8,"+"),""), IF(R30&gt;0, CONCATENATE(R30,"*",$D$9,"+"),""), IF(S30&gt;0, CONCATENATE(S30,"*",$E$9,"+"),""), IF(T30&gt;0, CONCATENATE(T30,"*",$F$9,"+"),""), IF(R31&gt;0, CONCATENATE(R31,"*",$D$10,"+"),""), IF(S31&gt;0, CONCATENATE(S31,"*",$E$10,"+"),""), IF(T31&gt;0, CONCATENATE(T31,"*",$F$10,"+"),"")), LEN(CONCATENATE(IF(R29&gt;0, CONCATENATE(R29,"*",$D$8,"+"),""), IF(S29&gt;0, CONCATENATE(S29,"*",$E$8,"+"),""), IF(T29&gt;0, CONCATENATE(T29,"*",$F$8,"+"),""), IF(R30&gt;0, CONCATENATE(R30,"*",$D$9,"+"),""), IF(S30&gt;0, CONCATENATE(S30,"*",$E$9,"+"),""), IF(T30&gt;0, CONCATENATE(T30,"*",$F$9,"+"),""), IF(R31&gt;0, CONCATENATE(R31,"*",$D$10,"+"),""), IF(S31&gt;0, CONCATENATE(S31,"*",$E$10,"+"),""), IF(T31&gt;0, CONCATENATE(T31,"*",$F$10,"+"),"")))-1), " = ", ROUND($C$9*(R29*$D$8+S29*$E$8+T29*$F$8+R30*$D$9+S30*$E$9+T30*$F$9+R31*$D$10+S31*$E$10+T31*$F$10), 4), " ~ ", ROUND($C$9*(R29*$D$8+S29*$E$8+T29*$F$8+R30*$D$9+S30*$E$9+T30*$F$9+R31*$D$10+S31*$E$10+T31*$F$10), 0))</f>
        <v>3*0.0751+3*0.1238+5*0.1238+5*0.2042 = 2.2367 ~ 2</v>
      </c>
      <c r="R30" s="67">
        <f t="shared" ref="R30:R31" si="49">E6</f>
        <v>5</v>
      </c>
      <c r="S30" s="67">
        <f t="shared" si="44"/>
        <v>5</v>
      </c>
      <c r="T30" s="38">
        <f t="shared" si="44"/>
        <v>0</v>
      </c>
    </row>
    <row r="31" spans="1:20" x14ac:dyDescent="0.25">
      <c r="A31" s="73"/>
      <c r="B31" s="38">
        <f t="shared" si="45"/>
        <v>0</v>
      </c>
      <c r="C31" s="38">
        <f t="shared" si="45"/>
        <v>0</v>
      </c>
      <c r="D31" s="38">
        <f t="shared" si="45"/>
        <v>0</v>
      </c>
      <c r="E31" s="74"/>
      <c r="F31" s="38">
        <f t="shared" si="46"/>
        <v>0</v>
      </c>
      <c r="G31" s="38">
        <f t="shared" si="41"/>
        <v>0</v>
      </c>
      <c r="H31" s="38">
        <f t="shared" si="41"/>
        <v>0</v>
      </c>
      <c r="I31" s="74"/>
      <c r="J31" s="38">
        <f t="shared" si="47"/>
        <v>0</v>
      </c>
      <c r="K31" s="38">
        <f t="shared" si="42"/>
        <v>0</v>
      </c>
      <c r="L31" s="38">
        <f t="shared" si="42"/>
        <v>0</v>
      </c>
      <c r="M31" s="74"/>
      <c r="N31" s="38">
        <f t="shared" si="48"/>
        <v>0</v>
      </c>
      <c r="O31" s="38">
        <f t="shared" si="43"/>
        <v>0</v>
      </c>
      <c r="P31" s="38">
        <f t="shared" si="43"/>
        <v>0</v>
      </c>
      <c r="Q31" s="74"/>
      <c r="R31" s="38">
        <f t="shared" si="49"/>
        <v>0</v>
      </c>
      <c r="S31" s="38">
        <f t="shared" si="44"/>
        <v>0</v>
      </c>
      <c r="T31" s="38">
        <f t="shared" si="44"/>
        <v>0</v>
      </c>
    </row>
    <row r="33" spans="1:21" ht="99" x14ac:dyDescent="3.95">
      <c r="A33" t="s">
        <v>72</v>
      </c>
      <c r="B33" s="89" t="str">
        <f>A14</f>
        <v>5*0.2042+7*0.1238+2*0.1238+2*0.0751 = 2.2854 ~ 2</v>
      </c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1"/>
    </row>
    <row r="35" spans="1:21" ht="99" x14ac:dyDescent="3.95">
      <c r="A35" t="s">
        <v>73</v>
      </c>
      <c r="B35" s="89" t="str">
        <f>E14</f>
        <v>5*0.1238+7*0.2042+6*0.1238+2*0.0751+2*0.1238+3*0.0751 = 3.4143 ~ 3</v>
      </c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1"/>
    </row>
    <row r="37" spans="1:21" ht="99" x14ac:dyDescent="3.95">
      <c r="A37" t="s">
        <v>74</v>
      </c>
      <c r="B37" s="89" t="str">
        <f>I14</f>
        <v>7*0.1238+6*0.2042+4*0.1238+2*0.0751+3*0.1238+7*0.0751 = 3.6343 ~ 4</v>
      </c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1"/>
    </row>
    <row r="39" spans="1:21" ht="99" x14ac:dyDescent="3.95">
      <c r="A39" t="s">
        <v>75</v>
      </c>
      <c r="B39" s="89" t="str">
        <f>M14</f>
        <v>6*0.1238+4*0.2042+3*0.1238+3*0.0751+7*0.1238+5*0.0751 = 3.3984 ~ 3</v>
      </c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1"/>
    </row>
    <row r="41" spans="1:21" ht="99" x14ac:dyDescent="3.95">
      <c r="A41" t="s">
        <v>76</v>
      </c>
      <c r="B41" s="89" t="str">
        <f>Q14</f>
        <v>4*0.1238+3*0.2042+7*0.0751+5*0.1238 = 2.2525 ~ 2</v>
      </c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1"/>
    </row>
    <row r="43" spans="1:21" ht="99" x14ac:dyDescent="3.95">
      <c r="A43" t="s">
        <v>77</v>
      </c>
      <c r="B43" s="89" t="str">
        <f>A18</f>
        <v>5*0.1238+7*0.0751+2*0.2042+2*0.1238+5*0.1238+6*0.0751 = 2.8703 ~ 3</v>
      </c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1"/>
    </row>
    <row r="45" spans="1:21" ht="99" x14ac:dyDescent="3.95">
      <c r="A45" t="s">
        <v>78</v>
      </c>
      <c r="B45" s="89" t="str">
        <f>E18</f>
        <v>5*0.0751+7*0.1238+6*0.0751+2*0.1238+2*0.2042+3*0.1238+5*0.0751+6*0.1238+7*0.0751 = 4.3641 ~ 4</v>
      </c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1"/>
    </row>
    <row r="47" spans="1:21" ht="99" x14ac:dyDescent="3.95">
      <c r="A47" t="s">
        <v>79</v>
      </c>
      <c r="B47" s="89" t="str">
        <f>I18</f>
        <v>7*0.0751+6*0.1238+4*0.0751+2*0.1238+3*0.2042+7*0.1238+6*0.0751+7*0.1238+2*0.0751 = 4.7631 ~ 5</v>
      </c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1"/>
    </row>
    <row r="49" spans="1:21" ht="99" x14ac:dyDescent="3.95">
      <c r="A49" t="s">
        <v>80</v>
      </c>
      <c r="B49" s="89" t="str">
        <f>M18</f>
        <v>6*0.0751+4*0.1238+3*0.0751+3*0.1238+7*0.2042+5*0.1238+7*0.0751+2*0.1238+7*0.0751 = 4.8899 ~ 5</v>
      </c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1"/>
    </row>
    <row r="51" spans="1:21" ht="99" x14ac:dyDescent="3.95">
      <c r="A51" t="s">
        <v>81</v>
      </c>
      <c r="B51" s="89" t="str">
        <f>Q18</f>
        <v>4*0.0751+3*0.1238+7*0.1238+5*0.2042+2*0.0751+7*0.1238 = 3.5762 ~ 4</v>
      </c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1"/>
    </row>
    <row r="53" spans="1:21" ht="99" x14ac:dyDescent="3.95">
      <c r="A53" t="s">
        <v>82</v>
      </c>
      <c r="B53" s="89" t="str">
        <f>A22</f>
        <v>2*0.1238+2*0.0751+5*0.2042+6*0.1238+4*0.1238+3*0.0751 = 2.8821 ~ 3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1"/>
    </row>
    <row r="55" spans="1:21" ht="99" x14ac:dyDescent="3.95">
      <c r="A55" t="s">
        <v>83</v>
      </c>
      <c r="B55" s="89" t="str">
        <f>E22</f>
        <v>2*0.0751+2*0.1238+3*0.0751+5*0.1238+6*0.2042+7*0.1238+4*0.0751+3*0.1238+5*0.0751 = 4.3812 ~ 4</v>
      </c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1"/>
    </row>
    <row r="57" spans="1:21" ht="99" x14ac:dyDescent="3.95">
      <c r="A57" t="s">
        <v>84</v>
      </c>
      <c r="B57" s="89" t="str">
        <f>I22</f>
        <v>2*0.0751+3*0.1238+7*0.0751+6*0.1238+7*0.2042+2*0.1238+3*0.0751+5*0.1238+3*0.0751 = 4.5367 ~ 5</v>
      </c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1"/>
    </row>
    <row r="59" spans="1:21" ht="99" x14ac:dyDescent="3.95">
      <c r="A59" t="s">
        <v>85</v>
      </c>
      <c r="B59" s="89" t="str">
        <f>M22</f>
        <v>3*0.0751+7*0.1238+5*0.0751+7*0.1238+2*0.2042+7*0.1238+5*0.0751+3*0.1238+3*0.0751 = 4.5812 ~ 5</v>
      </c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1"/>
    </row>
    <row r="61" spans="1:21" ht="99" x14ac:dyDescent="3.95">
      <c r="A61" t="s">
        <v>86</v>
      </c>
      <c r="B61" s="89" t="str">
        <f>Q22</f>
        <v>7*0.0751+5*0.1238+2*0.1238+7*0.2042+3*0.0751+3*0.1238 = 3.4184 ~ 3</v>
      </c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1"/>
    </row>
    <row r="63" spans="1:21" ht="99" x14ac:dyDescent="3.95">
      <c r="A63" t="s">
        <v>87</v>
      </c>
      <c r="B63" s="89" t="str">
        <f>A26</f>
        <v>5*0.1238+6*0.0751+4*0.2042+3*0.1238+4*0.1238+4*0.0751 = 3.0534 ~ 3</v>
      </c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1"/>
    </row>
    <row r="65" spans="1:21" ht="99" x14ac:dyDescent="3.95">
      <c r="A65" t="s">
        <v>88</v>
      </c>
      <c r="B65" s="89" t="str">
        <f>E26</f>
        <v>5*0.0751+6*0.1238+7*0.0751+4*0.1238+3*0.2042+5*0.1238+4*0.0751+4*0.1238+7*0.0751 = 4.6921 ~ 5</v>
      </c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1"/>
    </row>
    <row r="67" spans="1:21" ht="99" x14ac:dyDescent="3.95">
      <c r="A67" t="s">
        <v>89</v>
      </c>
      <c r="B67" s="89" t="str">
        <f>I26</f>
        <v>6*0.0751+7*0.1238+2*0.0751+3*0.1238+5*0.2042+3*0.1238+4*0.0751+7*0.1238+5*0.0751 = 4.7737 ~ 5</v>
      </c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1"/>
    </row>
    <row r="69" spans="1:21" ht="99" x14ac:dyDescent="3.95">
      <c r="A69" t="s">
        <v>90</v>
      </c>
      <c r="B69" s="89" t="str">
        <f>M26</f>
        <v>7*0.0751+2*0.1238+7*0.0751+5*0.1238+3*0.2042+3*0.1238+7*0.0751+5*0.1238+5*0.0751 = 4.4222 ~ 4</v>
      </c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1"/>
    </row>
    <row r="71" spans="1:21" ht="99" x14ac:dyDescent="3.95">
      <c r="A71" t="s">
        <v>91</v>
      </c>
      <c r="B71" s="89" t="str">
        <f>Q26</f>
        <v>2*0.0751+7*0.1238+3*0.1238+3*0.2042+5*0.0751+5*0.1238 = 2.9953 ~ 3</v>
      </c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1"/>
    </row>
    <row r="73" spans="1:21" ht="99" x14ac:dyDescent="3.95">
      <c r="A73" t="s">
        <v>92</v>
      </c>
      <c r="B73" s="89" t="str">
        <f>A30</f>
        <v>4*0.1238+3*0.0751+4*0.2042+4*0.1238 = 2.0325 ~ 2</v>
      </c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1"/>
    </row>
    <row r="75" spans="1:21" ht="99" x14ac:dyDescent="3.95">
      <c r="A75" t="s">
        <v>93</v>
      </c>
      <c r="B75" s="89" t="str">
        <f>E30</f>
        <v>4*0.0751+3*0.1238+5*0.0751+4*0.1238+4*0.2042+7*0.1238 = 3.2259 ~ 3</v>
      </c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1"/>
    </row>
    <row r="77" spans="1:21" ht="99" x14ac:dyDescent="3.95">
      <c r="A77" t="s">
        <v>94</v>
      </c>
      <c r="B77" s="89" t="str">
        <f>I30</f>
        <v>3*0.0751+5*0.1238+3*0.0751+4*0.1238+7*0.2042+5*0.1238 = 3.6132 ~ 4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1"/>
    </row>
    <row r="79" spans="1:21" ht="99" x14ac:dyDescent="3.95">
      <c r="A79" t="s">
        <v>95</v>
      </c>
      <c r="B79" s="89" t="str">
        <f>M30</f>
        <v>5*0.0751+3*0.1238+3*0.0751+7*0.1238+5*0.2042+5*0.1238 = 3.4788 ~ 3</v>
      </c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1"/>
    </row>
    <row r="81" spans="1:21" ht="99" x14ac:dyDescent="3.95">
      <c r="A81" t="s">
        <v>96</v>
      </c>
      <c r="B81" s="89" t="str">
        <f>Q30</f>
        <v>3*0.0751+3*0.1238+5*0.1238+5*0.2042 = 2.2367 ~ 2</v>
      </c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1"/>
    </row>
  </sheetData>
  <mergeCells count="25">
    <mergeCell ref="B43:U43"/>
    <mergeCell ref="B33:U33"/>
    <mergeCell ref="B35:U35"/>
    <mergeCell ref="B37:U37"/>
    <mergeCell ref="B39:U39"/>
    <mergeCell ref="B41:U41"/>
    <mergeCell ref="B67:U67"/>
    <mergeCell ref="B45:U45"/>
    <mergeCell ref="B47:U47"/>
    <mergeCell ref="B49:U49"/>
    <mergeCell ref="B51:U51"/>
    <mergeCell ref="B53:U53"/>
    <mergeCell ref="B55:U55"/>
    <mergeCell ref="B57:U57"/>
    <mergeCell ref="B59:U59"/>
    <mergeCell ref="B61:U61"/>
    <mergeCell ref="B63:U63"/>
    <mergeCell ref="B65:U65"/>
    <mergeCell ref="B81:U81"/>
    <mergeCell ref="B69:U69"/>
    <mergeCell ref="B71:U71"/>
    <mergeCell ref="B73:U73"/>
    <mergeCell ref="B75:U75"/>
    <mergeCell ref="B77:U77"/>
    <mergeCell ref="B79:U7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1"/>
  <sheetViews>
    <sheetView topLeftCell="A25" workbookViewId="0">
      <selection activeCell="N17" sqref="N17"/>
    </sheetView>
  </sheetViews>
  <sheetFormatPr defaultRowHeight="15" x14ac:dyDescent="0.25"/>
  <sheetData>
    <row r="2" spans="2:12" ht="15.75" thickBot="1" x14ac:dyDescent="0.3"/>
    <row r="3" spans="2:12" ht="17.25" thickBot="1" x14ac:dyDescent="0.3">
      <c r="B3" s="5">
        <v>5</v>
      </c>
      <c r="C3" s="6">
        <v>7</v>
      </c>
      <c r="D3" s="6">
        <v>6</v>
      </c>
      <c r="E3" s="6">
        <v>4</v>
      </c>
      <c r="F3" s="6">
        <v>3</v>
      </c>
    </row>
    <row r="4" spans="2:12" ht="17.25" thickBot="1" x14ac:dyDescent="0.3">
      <c r="B4" s="9">
        <v>2</v>
      </c>
      <c r="C4" s="10">
        <v>2</v>
      </c>
      <c r="D4" s="10">
        <v>3</v>
      </c>
      <c r="E4" s="10">
        <v>7</v>
      </c>
      <c r="F4" s="10">
        <v>5</v>
      </c>
    </row>
    <row r="5" spans="2:12" ht="17.25" thickBot="1" x14ac:dyDescent="0.3">
      <c r="B5" s="9">
        <v>5</v>
      </c>
      <c r="C5" s="10">
        <v>6</v>
      </c>
      <c r="D5" s="10">
        <v>7</v>
      </c>
      <c r="E5" s="10">
        <v>2</v>
      </c>
      <c r="F5" s="10">
        <v>7</v>
      </c>
    </row>
    <row r="6" spans="2:12" ht="17.25" thickBot="1" x14ac:dyDescent="0.3">
      <c r="B6" s="9">
        <v>4</v>
      </c>
      <c r="C6" s="10">
        <v>3</v>
      </c>
      <c r="D6" s="10">
        <v>5</v>
      </c>
      <c r="E6" s="10">
        <v>3</v>
      </c>
      <c r="F6" s="10">
        <v>3</v>
      </c>
    </row>
    <row r="7" spans="2:12" ht="17.25" thickBot="1" x14ac:dyDescent="0.3">
      <c r="B7" s="9">
        <v>4</v>
      </c>
      <c r="C7" s="10">
        <v>4</v>
      </c>
      <c r="D7" s="10">
        <v>7</v>
      </c>
      <c r="E7" s="10">
        <v>5</v>
      </c>
      <c r="F7" s="10">
        <v>5</v>
      </c>
    </row>
    <row r="13" spans="2:12" x14ac:dyDescent="0.25">
      <c r="B13" t="s">
        <v>54</v>
      </c>
    </row>
    <row r="14" spans="2:12" x14ac:dyDescent="0.25">
      <c r="G14" s="92" t="s">
        <v>55</v>
      </c>
      <c r="H14" s="93"/>
      <c r="I14" s="93"/>
      <c r="J14" s="93"/>
      <c r="K14" s="93"/>
      <c r="L14" s="94"/>
    </row>
    <row r="15" spans="2:12" x14ac:dyDescent="0.25">
      <c r="G15" s="30">
        <v>0</v>
      </c>
      <c r="H15" s="38" t="s">
        <v>56</v>
      </c>
      <c r="I15" s="38" t="s">
        <v>57</v>
      </c>
      <c r="J15" s="30">
        <v>3</v>
      </c>
      <c r="K15" s="38" t="s">
        <v>58</v>
      </c>
      <c r="L15" s="38" t="s">
        <v>59</v>
      </c>
    </row>
    <row r="16" spans="2:12" x14ac:dyDescent="0.25">
      <c r="G16" s="66" t="s">
        <v>60</v>
      </c>
      <c r="H16" s="67">
        <v>0</v>
      </c>
      <c r="I16" s="67">
        <v>0</v>
      </c>
      <c r="J16" s="66" t="s">
        <v>61</v>
      </c>
      <c r="K16" s="67">
        <v>3</v>
      </c>
      <c r="L16" s="67">
        <v>1</v>
      </c>
    </row>
    <row r="18" spans="2:12" x14ac:dyDescent="0.25">
      <c r="B18" t="s">
        <v>62</v>
      </c>
    </row>
    <row r="19" spans="2:12" x14ac:dyDescent="0.25">
      <c r="C19" s="28" t="s">
        <v>63</v>
      </c>
      <c r="D19" s="28">
        <f>(L16-I16)/(K16-H16)</f>
        <v>0.33333333333333331</v>
      </c>
      <c r="E19" s="28" t="s">
        <v>64</v>
      </c>
      <c r="F19" s="28" t="s">
        <v>14</v>
      </c>
      <c r="G19" s="28">
        <f>-((H16*(L16-I16))/(K16-H16))+I16</f>
        <v>0</v>
      </c>
    </row>
    <row r="21" spans="2:12" x14ac:dyDescent="0.25">
      <c r="B21" t="s">
        <v>65</v>
      </c>
    </row>
    <row r="22" spans="2:12" x14ac:dyDescent="0.25">
      <c r="G22" s="95" t="s">
        <v>55</v>
      </c>
      <c r="H22" s="96"/>
      <c r="I22" s="96"/>
      <c r="J22" s="96"/>
      <c r="K22" s="96"/>
      <c r="L22" s="97"/>
    </row>
    <row r="23" spans="2:12" x14ac:dyDescent="0.25">
      <c r="G23" s="30">
        <v>3</v>
      </c>
      <c r="H23" s="38" t="s">
        <v>56</v>
      </c>
      <c r="I23" s="38" t="s">
        <v>57</v>
      </c>
      <c r="J23" s="30">
        <v>4</v>
      </c>
      <c r="K23" s="38" t="s">
        <v>58</v>
      </c>
      <c r="L23" s="38" t="s">
        <v>59</v>
      </c>
    </row>
    <row r="24" spans="2:12" x14ac:dyDescent="0.25">
      <c r="G24" s="66" t="s">
        <v>61</v>
      </c>
      <c r="H24" s="67">
        <v>3</v>
      </c>
      <c r="I24" s="67">
        <v>1</v>
      </c>
      <c r="J24" s="66" t="s">
        <v>66</v>
      </c>
      <c r="K24" s="67">
        <v>4</v>
      </c>
      <c r="L24" s="67">
        <v>6</v>
      </c>
    </row>
    <row r="26" spans="2:12" x14ac:dyDescent="0.25">
      <c r="B26" t="s">
        <v>62</v>
      </c>
    </row>
    <row r="27" spans="2:12" x14ac:dyDescent="0.25">
      <c r="C27" s="28" t="s">
        <v>63</v>
      </c>
      <c r="D27" s="28">
        <f>(L24-I24)/(K24-H24)</f>
        <v>5</v>
      </c>
      <c r="E27" s="28" t="s">
        <v>64</v>
      </c>
      <c r="F27" s="28" t="s">
        <v>67</v>
      </c>
      <c r="G27" s="28">
        <f>-((H24*(L24-I24))/(K24-H24))+I24</f>
        <v>-14</v>
      </c>
    </row>
    <row r="29" spans="2:12" x14ac:dyDescent="0.25">
      <c r="B29" t="s">
        <v>68</v>
      </c>
    </row>
    <row r="30" spans="2:12" x14ac:dyDescent="0.25">
      <c r="G30" s="92" t="s">
        <v>55</v>
      </c>
      <c r="H30" s="93"/>
      <c r="I30" s="93"/>
      <c r="J30" s="93"/>
      <c r="K30" s="93"/>
      <c r="L30" s="94"/>
    </row>
    <row r="31" spans="2:12" x14ac:dyDescent="0.25">
      <c r="G31" s="30">
        <v>4</v>
      </c>
      <c r="H31" s="38" t="s">
        <v>56</v>
      </c>
      <c r="I31" s="38" t="s">
        <v>57</v>
      </c>
      <c r="J31" s="30">
        <v>7</v>
      </c>
      <c r="K31" s="38" t="s">
        <v>58</v>
      </c>
      <c r="L31" s="38" t="s">
        <v>59</v>
      </c>
    </row>
    <row r="32" spans="2:12" x14ac:dyDescent="0.25">
      <c r="G32" s="66" t="s">
        <v>66</v>
      </c>
      <c r="H32" s="67">
        <v>4</v>
      </c>
      <c r="I32" s="67">
        <v>6</v>
      </c>
      <c r="J32" s="66" t="s">
        <v>69</v>
      </c>
      <c r="K32" s="67">
        <v>7</v>
      </c>
      <c r="L32" s="67">
        <v>7</v>
      </c>
    </row>
    <row r="34" spans="2:13" x14ac:dyDescent="0.25">
      <c r="B34" t="s">
        <v>62</v>
      </c>
    </row>
    <row r="35" spans="2:13" x14ac:dyDescent="0.25">
      <c r="C35" s="28" t="s">
        <v>63</v>
      </c>
      <c r="D35" s="28">
        <f>(L32-I32)/(K32-H32)</f>
        <v>0.33333333333333331</v>
      </c>
      <c r="E35" s="28" t="s">
        <v>64</v>
      </c>
      <c r="F35" s="28" t="s">
        <v>67</v>
      </c>
      <c r="G35" s="28">
        <f>-((H32*(L32-I32))/(K32-H32))+I32</f>
        <v>4.666666666666667</v>
      </c>
    </row>
    <row r="38" spans="2:13" x14ac:dyDescent="0.25">
      <c r="B38" t="s">
        <v>70</v>
      </c>
    </row>
    <row r="45" spans="2:13" x14ac:dyDescent="0.25">
      <c r="B45" t="s">
        <v>71</v>
      </c>
    </row>
    <row r="46" spans="2:13" ht="15.75" thickBot="1" x14ac:dyDescent="0.3"/>
    <row r="47" spans="2:13" ht="17.25" thickBot="1" x14ac:dyDescent="0.3">
      <c r="B47" s="5">
        <v>5</v>
      </c>
      <c r="C47" s="6">
        <v>7</v>
      </c>
      <c r="D47" s="6">
        <v>6</v>
      </c>
      <c r="E47" s="6">
        <v>4</v>
      </c>
      <c r="F47" s="6">
        <v>3</v>
      </c>
      <c r="I47">
        <f>ROUND(IF(AND(B47&gt;$G$15,B47&lt;=$J$15),B47*$D$19+$G$19,IF(AND(B47&gt;$G$23,B47&lt;=$J$23),B47*$D$27+$G$27,B47*$D$35+$G$35)),0)</f>
        <v>6</v>
      </c>
      <c r="J47">
        <f>ROUND(IF(AND(C47&gt;$G$15,C47&lt;=$J$15),C47*$D$19+$G$19,IF(AND(C47&gt;$G$23,C47&lt;=$J$23),C47*$D$27+$G$27,C47*$D$35+$G$35)),0)</f>
        <v>7</v>
      </c>
      <c r="K47">
        <f t="shared" ref="J47:M51" si="0">ROUND(IF(AND(D47&gt;$G$15,D47&lt;=$J$15),D47*$D$19+$G$19,IF(AND(D47&gt;$G$23,D47&lt;=$J$23),D47*$D$27+$G$27,D47*$D$35+$G$35)),0)</f>
        <v>7</v>
      </c>
      <c r="L47">
        <f t="shared" si="0"/>
        <v>6</v>
      </c>
      <c r="M47">
        <f t="shared" si="0"/>
        <v>1</v>
      </c>
    </row>
    <row r="48" spans="2:13" ht="17.25" thickBot="1" x14ac:dyDescent="0.3">
      <c r="B48" s="9">
        <v>2</v>
      </c>
      <c r="C48" s="10">
        <v>2</v>
      </c>
      <c r="D48" s="10">
        <v>3</v>
      </c>
      <c r="E48" s="10">
        <v>7</v>
      </c>
      <c r="F48" s="10">
        <v>5</v>
      </c>
      <c r="I48">
        <f t="shared" ref="I48:I51" si="1">ROUND(IF(AND(B48&gt;$G$15,B48&lt;=$J$15),B48*$D$19+$G$19,IF(AND(B48&gt;$G$23,B48&lt;=$J$23),B48*$D$27+$G$27,B48*$D$35+$G$35)),0)</f>
        <v>1</v>
      </c>
      <c r="J48">
        <f t="shared" si="0"/>
        <v>1</v>
      </c>
      <c r="K48">
        <f t="shared" si="0"/>
        <v>1</v>
      </c>
      <c r="L48">
        <f t="shared" si="0"/>
        <v>7</v>
      </c>
      <c r="M48">
        <f t="shared" si="0"/>
        <v>6</v>
      </c>
    </row>
    <row r="49" spans="2:13" ht="17.25" thickBot="1" x14ac:dyDescent="0.3">
      <c r="B49" s="9">
        <v>5</v>
      </c>
      <c r="C49" s="10">
        <v>6</v>
      </c>
      <c r="D49" s="10">
        <v>7</v>
      </c>
      <c r="E49" s="10">
        <v>2</v>
      </c>
      <c r="F49" s="10">
        <v>7</v>
      </c>
      <c r="I49">
        <f t="shared" si="1"/>
        <v>6</v>
      </c>
      <c r="J49">
        <f t="shared" si="0"/>
        <v>7</v>
      </c>
      <c r="K49">
        <f t="shared" si="0"/>
        <v>7</v>
      </c>
      <c r="L49">
        <f t="shared" si="0"/>
        <v>1</v>
      </c>
      <c r="M49">
        <f t="shared" si="0"/>
        <v>7</v>
      </c>
    </row>
    <row r="50" spans="2:13" ht="17.25" thickBot="1" x14ac:dyDescent="0.3">
      <c r="B50" s="9">
        <v>4</v>
      </c>
      <c r="C50" s="10">
        <v>3</v>
      </c>
      <c r="D50" s="10">
        <v>5</v>
      </c>
      <c r="E50" s="10">
        <v>3</v>
      </c>
      <c r="F50" s="10">
        <v>3</v>
      </c>
      <c r="I50">
        <f t="shared" si="1"/>
        <v>6</v>
      </c>
      <c r="J50">
        <f t="shared" si="0"/>
        <v>1</v>
      </c>
      <c r="K50">
        <f t="shared" si="0"/>
        <v>6</v>
      </c>
      <c r="L50">
        <f t="shared" si="0"/>
        <v>1</v>
      </c>
      <c r="M50">
        <f t="shared" si="0"/>
        <v>1</v>
      </c>
    </row>
    <row r="51" spans="2:13" ht="17.25" thickBot="1" x14ac:dyDescent="0.3">
      <c r="B51" s="9">
        <v>4</v>
      </c>
      <c r="C51" s="10">
        <v>4</v>
      </c>
      <c r="D51" s="10">
        <v>7</v>
      </c>
      <c r="E51" s="10">
        <v>5</v>
      </c>
      <c r="F51" s="10">
        <v>5</v>
      </c>
      <c r="I51">
        <f t="shared" si="1"/>
        <v>6</v>
      </c>
      <c r="J51">
        <f t="shared" si="0"/>
        <v>6</v>
      </c>
      <c r="K51">
        <f t="shared" si="0"/>
        <v>7</v>
      </c>
      <c r="L51">
        <f t="shared" si="0"/>
        <v>6</v>
      </c>
      <c r="M51">
        <f t="shared" si="0"/>
        <v>6</v>
      </c>
    </row>
  </sheetData>
  <mergeCells count="3">
    <mergeCell ref="G14:L14"/>
    <mergeCell ref="G22:L22"/>
    <mergeCell ref="G30:L30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1"/>
  <sheetViews>
    <sheetView zoomScale="68" zoomScaleNormal="68" workbookViewId="0">
      <selection activeCell="K9" sqref="K9"/>
    </sheetView>
  </sheetViews>
  <sheetFormatPr defaultRowHeight="15" x14ac:dyDescent="0.25"/>
  <sheetData>
    <row r="1" spans="1:24" ht="15.75" thickBot="1" x14ac:dyDescent="0.3">
      <c r="A1" s="28">
        <v>0</v>
      </c>
      <c r="B1" s="28">
        <v>0</v>
      </c>
      <c r="C1" s="28">
        <v>0</v>
      </c>
      <c r="D1" s="28">
        <v>0</v>
      </c>
      <c r="E1" s="28">
        <v>0</v>
      </c>
      <c r="F1" s="28">
        <v>0</v>
      </c>
      <c r="G1" s="28">
        <v>0</v>
      </c>
    </row>
    <row r="2" spans="1:24" ht="17.25" thickBot="1" x14ac:dyDescent="0.3">
      <c r="A2" s="28">
        <v>0</v>
      </c>
      <c r="B2" s="5">
        <v>5</v>
      </c>
      <c r="C2" s="6">
        <v>7</v>
      </c>
      <c r="D2" s="6">
        <v>6</v>
      </c>
      <c r="E2" s="6">
        <v>4</v>
      </c>
      <c r="F2" s="6">
        <v>3</v>
      </c>
      <c r="G2" s="68">
        <v>0</v>
      </c>
      <c r="H2" s="38">
        <f>$C$9*(A1*$D$8+B1*$E$8+C1*$F$8+A2*$D$9+B2*$E$9+C2*$F$9+A3*$D$10+B3*$E$10+C3*$F$10)</f>
        <v>65</v>
      </c>
      <c r="I2" s="38">
        <f>$C$9*(B1*$D$8+C1*$E$8+D1*$F$8+B2*$D$9+C2*$E$9+D2*$F$9+B3*$D$10+C3*$E$10+D3*$F$10)</f>
        <v>116</v>
      </c>
      <c r="J2" s="38">
        <f t="shared" ref="H2:L6" si="0">$C$9*(C1*$D$8+D1*$E$8+E1*$F$8+C2*$D$9+D2*$E$9+E2*$F$9+C3*$D$10+D3*$E$10+E3*$F$10)</f>
        <v>134</v>
      </c>
      <c r="K2" s="38">
        <f t="shared" si="0"/>
        <v>129</v>
      </c>
      <c r="L2" s="38">
        <f t="shared" si="0"/>
        <v>91</v>
      </c>
      <c r="N2" s="66">
        <f>ROUND(H2,0)</f>
        <v>65</v>
      </c>
      <c r="O2" s="66">
        <f>ROUND(I2,0)</f>
        <v>116</v>
      </c>
      <c r="P2" s="66">
        <f t="shared" ref="O2:R6" si="1">ROUND(J2,0)</f>
        <v>134</v>
      </c>
      <c r="Q2" s="66">
        <f t="shared" si="1"/>
        <v>129</v>
      </c>
      <c r="R2" s="66">
        <f t="shared" si="1"/>
        <v>91</v>
      </c>
      <c r="T2" s="69">
        <f>ROUND(N2/(SQRT($D$8^2+$E$8^2+$F$8^2+$D$9^2+$E$9^2+$F$9^2+$D$10^2+$E$10^2+$F$10^2)*SQRT(SUMSQ(B13:D15))), 4)</f>
        <v>0.51539999999999997</v>
      </c>
      <c r="U2" s="69">
        <f>ROUND(O2/(SQRT($D$8^2+$E$8^2+$F$8^2+$D$9^2+$E$9^2+$F$9^2+$D$10^2+$E$10^2+$F$10^2)*SQRT(SUMSQ(F13:H15))), 4)</f>
        <v>0.73899999999999999</v>
      </c>
      <c r="V2" s="69">
        <f>ROUND(P2/(SQRT($D$8^2+$E$8^2+$F$8^2+$D$9^2+$E$9^2+$F$9^2+$D$10^2+$E$10^2+$F$10^2)*SQRT(SUMSQ(J13:L15))),4)</f>
        <v>0.75349999999999995</v>
      </c>
      <c r="W2" s="69">
        <f>ROUND(Q2/(SQRT($D$8^2+$E$8^2+$F$8^2+$D$9^2+$E$9^2+$F$9^2+$D$10^2+$E$10^2+$F$10^2)*SQRT(SUMSQ(N13:P15))),4)</f>
        <v>0.77180000000000004</v>
      </c>
      <c r="X2" s="69">
        <f>ROUND(R2/(SQRT($D$8^2+$E$8^2+$F$8^2+$D$9^2+$E$9^2+$F$9^2+$D$10^2+$E$10^2+$F$10^2)*SQRT(SUMSQ(R13:T15))),4)</f>
        <v>0.65659999999999996</v>
      </c>
    </row>
    <row r="3" spans="1:24" ht="17.25" thickBot="1" x14ac:dyDescent="0.3">
      <c r="A3" s="28">
        <v>0</v>
      </c>
      <c r="B3" s="9">
        <v>2</v>
      </c>
      <c r="C3" s="10">
        <v>2</v>
      </c>
      <c r="D3" s="10">
        <v>3</v>
      </c>
      <c r="E3" s="10">
        <v>7</v>
      </c>
      <c r="F3" s="10">
        <v>5</v>
      </c>
      <c r="G3" s="68">
        <v>0</v>
      </c>
      <c r="H3" s="38">
        <f t="shared" si="0"/>
        <v>125</v>
      </c>
      <c r="I3" s="38">
        <f t="shared" si="0"/>
        <v>171</v>
      </c>
      <c r="J3" s="38">
        <f t="shared" si="0"/>
        <v>166</v>
      </c>
      <c r="K3" s="38">
        <f t="shared" si="0"/>
        <v>174</v>
      </c>
      <c r="L3" s="38">
        <f t="shared" si="0"/>
        <v>135</v>
      </c>
      <c r="N3" s="66">
        <f t="shared" ref="N3:N6" si="2">ROUND(H3,0)</f>
        <v>125</v>
      </c>
      <c r="O3" s="66">
        <f t="shared" si="1"/>
        <v>171</v>
      </c>
      <c r="P3" s="66">
        <f t="shared" si="1"/>
        <v>166</v>
      </c>
      <c r="Q3" s="66">
        <f t="shared" si="1"/>
        <v>174</v>
      </c>
      <c r="R3" s="66">
        <f t="shared" si="1"/>
        <v>135</v>
      </c>
      <c r="T3" s="69">
        <f>ROUND(N3/(SQRT($D$8^2+$E$8^2+$F$8^2+$D$9^2+$E$9^2+$F$9^2+$D$10^2+$E$10^2+$F$10^2)*SQRT(SUMSQ(B17:D19))),4)</f>
        <v>0.75049999999999994</v>
      </c>
      <c r="U3" s="69">
        <f>ROUND(O3/(SQRT($D$8^2+$E$8^2+$F$8^2+$D$9^2+$E$9^2+$F$9^2+$D$10^2+$E$10^2+$F$10^2)*SQRT(SUMSQ(F17:H19))), 4)</f>
        <v>0.79749999999999999</v>
      </c>
      <c r="V3" s="69">
        <f>ROUND(P3/(SQRT($D$8^2+$E$8^2+$F$8^2+$D$9^2+$E$9^2+$F$9^2+$D$10^2+$E$10^2+$F$10^2)*SQRT(SUMSQ(J17:L19))), 4)</f>
        <v>0.75080000000000002</v>
      </c>
      <c r="W3" s="69">
        <f>ROUND(Q3/(SQRT($D$8^2+$E$8^2+$F$8^2+$D$9^2+$E$9^2+$F$9^2+$D$10^2+$E$10^2+$F$10^2)*SQRT(SUMSQ(N17:P19))), 4)</f>
        <v>0.79649999999999999</v>
      </c>
      <c r="X3" s="69">
        <f>ROUND(R3/(SQRT($D$8^2+$E$8^2+$F$8^2+$D$9^2+$E$9^2+$F$9^2+$D$10^2+$E$10^2+$F$10^2)*SQRT(SUMSQ(R17:T19))), 4)</f>
        <v>0.78620000000000001</v>
      </c>
    </row>
    <row r="4" spans="1:24" ht="17.25" thickBot="1" x14ac:dyDescent="0.3">
      <c r="A4" s="28">
        <v>0</v>
      </c>
      <c r="B4" s="9">
        <v>5</v>
      </c>
      <c r="C4" s="10">
        <v>6</v>
      </c>
      <c r="D4" s="10">
        <v>7</v>
      </c>
      <c r="E4" s="10">
        <v>2</v>
      </c>
      <c r="F4" s="10">
        <v>7</v>
      </c>
      <c r="G4" s="68">
        <v>0</v>
      </c>
      <c r="H4" s="38">
        <f t="shared" si="0"/>
        <v>96</v>
      </c>
      <c r="I4" s="38">
        <f>$C$9*(B3*$D$8+C3*$E$8+D3*$F$8+B4*$D$9+C4*$E$9+D4*$F$9+B5*$D$10+C5*$E$10+D5*$F$10)</f>
        <v>159</v>
      </c>
      <c r="J4" s="38">
        <f t="shared" si="0"/>
        <v>194</v>
      </c>
      <c r="K4" s="38">
        <f t="shared" si="0"/>
        <v>171</v>
      </c>
      <c r="L4" s="38">
        <f t="shared" si="0"/>
        <v>114</v>
      </c>
      <c r="N4" s="66">
        <f t="shared" si="2"/>
        <v>96</v>
      </c>
      <c r="O4" s="66">
        <f t="shared" si="1"/>
        <v>159</v>
      </c>
      <c r="P4" s="66">
        <f t="shared" si="1"/>
        <v>194</v>
      </c>
      <c r="Q4" s="66">
        <f t="shared" si="1"/>
        <v>171</v>
      </c>
      <c r="R4" s="66">
        <f t="shared" si="1"/>
        <v>114</v>
      </c>
      <c r="T4" s="69">
        <f>ROUND(N4/(SQRT($D$8^2+$E$8^2+$F$8^2+$D$9^2+$E$9^2+$F$9^2+$D$10^2+$E$10^2+$F$10^2)*SQRT(SUMSQ(B21:D23))), 4)</f>
        <v>0.71089999999999998</v>
      </c>
      <c r="U4" s="69">
        <f>ROUND(O4/(SQRT($D$8^2+$E$8^2+$F$8^2+$D$9^2+$E$9^2+$F$9^2+$D$10^2+$E$10^2+$F$10^2)*SQRT(SUMSQ(F21:H23))), 4)</f>
        <v>0.85799999999999998</v>
      </c>
      <c r="V4" s="69">
        <f>ROUND(P4/(SQRT($D$8^2+$E$8^2+$F$8^2+$D$9^2+$E$9^2+$F$9^2+$D$10^2+$E$10^2+$F$10^2)*SQRT(SUMSQ(J21:L23))), 4)</f>
        <v>1</v>
      </c>
      <c r="W4" s="69">
        <f>ROUND(Q4/(SQRT($D$8^2+$E$8^2+$F$8^2+$D$9^2+$E$9^2+$F$9^2+$D$10^2+$E$10^2+$F$10^2)*SQRT(SUMSQ(N21:P23))), 4)</f>
        <v>0.81310000000000004</v>
      </c>
      <c r="X4" s="69">
        <f>ROUND(R4/(SQRT($D$8^2+$E$8^2+$F$8^2+$D$9^2+$E$9^2+$F$9^2+$D$10^2+$E$10^2+$F$10^2)*SQRT(SUMSQ(R21:T23))), 4)</f>
        <v>0.67969999999999997</v>
      </c>
    </row>
    <row r="5" spans="1:24" ht="17.25" thickBot="1" x14ac:dyDescent="0.3">
      <c r="A5" s="28">
        <v>0</v>
      </c>
      <c r="B5" s="9">
        <v>4</v>
      </c>
      <c r="C5" s="10">
        <v>3</v>
      </c>
      <c r="D5" s="10">
        <v>5</v>
      </c>
      <c r="E5" s="10">
        <v>3</v>
      </c>
      <c r="F5" s="10">
        <v>3</v>
      </c>
      <c r="G5" s="70">
        <v>0</v>
      </c>
      <c r="H5" s="38">
        <f t="shared" si="0"/>
        <v>123</v>
      </c>
      <c r="I5" s="38">
        <f t="shared" si="0"/>
        <v>185</v>
      </c>
      <c r="J5" s="38">
        <f t="shared" si="0"/>
        <v>168</v>
      </c>
      <c r="K5" s="38">
        <f t="shared" si="0"/>
        <v>187</v>
      </c>
      <c r="L5" s="38">
        <f t="shared" si="0"/>
        <v>104</v>
      </c>
      <c r="N5" s="66">
        <f t="shared" si="2"/>
        <v>123</v>
      </c>
      <c r="O5" s="66">
        <f t="shared" si="1"/>
        <v>185</v>
      </c>
      <c r="P5" s="66">
        <f t="shared" si="1"/>
        <v>168</v>
      </c>
      <c r="Q5" s="66">
        <f t="shared" si="1"/>
        <v>187</v>
      </c>
      <c r="R5" s="66">
        <f t="shared" si="1"/>
        <v>104</v>
      </c>
      <c r="T5" s="69">
        <f>ROUND(N5/(SQRT($D$8^2+$E$8^2+$F$8^2+$D$9^2+$E$9^2+$F$9^2+$D$10^2+$E$10^2+$F$10^2)*SQRT(SUMSQ(B25:D27))), 4)</f>
        <v>0.81289999999999996</v>
      </c>
      <c r="U5" s="69">
        <f>ROUND(O5/(SQRT($D$8^2+$E$8^2+$F$8^2+$D$9^2+$E$9^2+$F$9^2+$D$10^2+$E$10^2+$F$10^2)*SQRT(SUMSQ(F25:H27))), 4)</f>
        <v>0.85560000000000003</v>
      </c>
      <c r="V5" s="69">
        <f>ROUND(P5/(SQRT($D$8^2+$E$8^2+$F$8^2+$D$9^2+$E$9^2+$F$9^2+$D$10^2+$E$10^2+$F$10^2)*SQRT(SUMSQ(J25:L27))), 4)</f>
        <v>0.8095</v>
      </c>
      <c r="W5" s="69">
        <f>ROUND(Q5/(SQRT($D$8^2+$E$8^2+$F$8^2+$D$9^2+$E$9^2+$F$9^2+$D$10^2+$E$10^2+$F$10^2)*SQRT(SUMSQ(N25:P27))), 4)</f>
        <v>0.85950000000000004</v>
      </c>
      <c r="X5" s="69">
        <f>ROUND(R5/(SQRT($D$8^2+$E$8^2+$F$8^2+$D$9^2+$E$9^2+$F$9^2+$D$10^2+$E$10^2+$F$10^2)*SQRT(SUMSQ(R25:T27))), 4)</f>
        <v>0.67879999999999996</v>
      </c>
    </row>
    <row r="6" spans="1:24" ht="17.25" thickBot="1" x14ac:dyDescent="0.3">
      <c r="A6" s="28">
        <v>0</v>
      </c>
      <c r="B6" s="9">
        <v>4</v>
      </c>
      <c r="C6" s="10">
        <v>4</v>
      </c>
      <c r="D6" s="10">
        <v>7</v>
      </c>
      <c r="E6" s="10">
        <v>5</v>
      </c>
      <c r="F6" s="10">
        <v>5</v>
      </c>
      <c r="G6" s="70">
        <v>0</v>
      </c>
      <c r="H6" s="38">
        <f t="shared" si="0"/>
        <v>69</v>
      </c>
      <c r="I6" s="38">
        <f t="shared" si="0"/>
        <v>118</v>
      </c>
      <c r="J6" s="38">
        <f t="shared" si="0"/>
        <v>125</v>
      </c>
      <c r="K6" s="38">
        <f t="shared" si="0"/>
        <v>127</v>
      </c>
      <c r="L6" s="38">
        <f t="shared" si="0"/>
        <v>80</v>
      </c>
      <c r="N6" s="66">
        <f t="shared" si="2"/>
        <v>69</v>
      </c>
      <c r="O6" s="66">
        <f t="shared" si="1"/>
        <v>118</v>
      </c>
      <c r="P6" s="66">
        <f t="shared" si="1"/>
        <v>125</v>
      </c>
      <c r="Q6" s="66">
        <f t="shared" si="1"/>
        <v>127</v>
      </c>
      <c r="R6" s="66">
        <f t="shared" si="1"/>
        <v>80</v>
      </c>
      <c r="T6" s="69">
        <f>ROUND(N6/(SQRT($D$8^2+$E$8^2+$F$8^2+$D$9^2+$E$9^2+$F$9^2+$D$10^2+$E$10^2+$F$10^2)*SQRT(SUMSQ(B29:D31))), 4)</f>
        <v>0.65620000000000001</v>
      </c>
      <c r="U6" s="69">
        <f>ROUND(O6/(SQRT($D$8^2+$E$8^2+$F$8^2+$D$9^2+$E$9^2+$F$9^2+$D$10^2+$E$10^2+$F$10^2)*SQRT(SUMSQ(F29:H31))), 4)</f>
        <v>0.74019999999999997</v>
      </c>
      <c r="V6" s="69">
        <f>ROUND(P6/(SQRT($D$8^2+$E$8^2+$F$8^2+$D$9^2+$E$9^2+$F$9^2+$D$10^2+$E$10^2+$F$10^2)*SQRT(SUMSQ(J29:L31))), 4)</f>
        <v>0.7782</v>
      </c>
      <c r="W6" s="69">
        <f>ROUND(Q6/(SQRT($D$8^2+$E$8^2+$F$8^2+$D$9^2+$E$9^2+$F$9^2+$D$10^2+$E$10^2+$F$10^2)*SQRT(SUMSQ(N29:P31))), 4)</f>
        <v>0.76519999999999999</v>
      </c>
      <c r="X6" s="69">
        <f>ROUND(R6/(SQRT($D$8^2+$E$8^2+$F$8^2+$D$9^2+$E$9^2+$F$9^2+$D$10^2+$E$10^2+$F$10^2)*SQRT(SUMSQ(R29:T31))), 4)</f>
        <v>0.69650000000000001</v>
      </c>
    </row>
    <row r="7" spans="1:24" x14ac:dyDescent="0.25">
      <c r="A7" s="28">
        <v>0</v>
      </c>
      <c r="B7" s="71">
        <v>0</v>
      </c>
      <c r="C7" s="71">
        <v>0</v>
      </c>
      <c r="D7" s="71">
        <v>0</v>
      </c>
      <c r="E7" s="71">
        <v>0</v>
      </c>
      <c r="F7" s="71">
        <v>0</v>
      </c>
      <c r="G7" s="70">
        <v>0</v>
      </c>
      <c r="H7" s="18"/>
      <c r="I7" s="18"/>
      <c r="J7" s="18"/>
      <c r="K7" s="18"/>
      <c r="L7" s="18"/>
    </row>
    <row r="8" spans="1:24" ht="17.25" thickBot="1" x14ac:dyDescent="0.3">
      <c r="B8" s="71"/>
      <c r="C8" s="71"/>
      <c r="D8" s="10">
        <v>2</v>
      </c>
      <c r="E8" s="10">
        <v>3</v>
      </c>
      <c r="F8" s="10">
        <v>7</v>
      </c>
      <c r="H8" s="18"/>
      <c r="I8" s="18"/>
      <c r="J8" s="18"/>
      <c r="K8" s="18"/>
      <c r="L8" s="18"/>
    </row>
    <row r="9" spans="1:24" ht="17.25" thickBot="1" x14ac:dyDescent="0.3">
      <c r="C9" s="72">
        <v>1</v>
      </c>
      <c r="D9" s="10">
        <v>6</v>
      </c>
      <c r="E9" s="10">
        <v>7</v>
      </c>
      <c r="F9" s="10">
        <v>2</v>
      </c>
      <c r="H9" s="18"/>
      <c r="I9" s="18"/>
      <c r="J9" s="18"/>
      <c r="K9" s="18"/>
      <c r="L9" s="18"/>
    </row>
    <row r="10" spans="1:24" ht="17.25" thickBot="1" x14ac:dyDescent="0.3">
      <c r="B10" s="71"/>
      <c r="C10" s="71"/>
      <c r="D10" s="10">
        <v>3</v>
      </c>
      <c r="E10" s="10">
        <v>5</v>
      </c>
      <c r="F10" s="10">
        <v>3</v>
      </c>
      <c r="H10" s="18"/>
      <c r="I10" s="18"/>
      <c r="J10" s="18"/>
      <c r="K10" s="18"/>
      <c r="L10" s="18"/>
    </row>
    <row r="11" spans="1:24" x14ac:dyDescent="0.25">
      <c r="B11" s="71"/>
      <c r="C11" s="71"/>
      <c r="D11" s="71"/>
      <c r="E11" s="71"/>
      <c r="F11" s="71"/>
      <c r="H11" s="18"/>
      <c r="I11" s="18"/>
      <c r="J11" s="18"/>
      <c r="K11" s="18"/>
      <c r="L11" s="18"/>
    </row>
    <row r="13" spans="1:24" x14ac:dyDescent="0.25">
      <c r="A13" s="73"/>
      <c r="B13" s="38">
        <f>A1</f>
        <v>0</v>
      </c>
      <c r="C13" s="38">
        <f t="shared" ref="C13:D13" si="3">B1</f>
        <v>0</v>
      </c>
      <c r="D13" s="38">
        <f t="shared" si="3"/>
        <v>0</v>
      </c>
      <c r="E13" s="74"/>
      <c r="F13" s="38">
        <f>B1</f>
        <v>0</v>
      </c>
      <c r="G13" s="38">
        <f t="shared" ref="G13:H15" si="4">C1</f>
        <v>0</v>
      </c>
      <c r="H13" s="38">
        <f t="shared" si="4"/>
        <v>0</v>
      </c>
      <c r="I13" s="74"/>
      <c r="J13" s="38">
        <f>C1</f>
        <v>0</v>
      </c>
      <c r="K13" s="38">
        <f t="shared" ref="K13:L15" si="5">D1</f>
        <v>0</v>
      </c>
      <c r="L13" s="38">
        <f t="shared" si="5"/>
        <v>0</v>
      </c>
      <c r="M13" s="74"/>
      <c r="N13" s="38">
        <f>D1</f>
        <v>0</v>
      </c>
      <c r="O13" s="38">
        <f t="shared" ref="N13:P15" si="6">E1</f>
        <v>0</v>
      </c>
      <c r="P13" s="38">
        <f t="shared" si="6"/>
        <v>0</v>
      </c>
      <c r="Q13" s="74"/>
      <c r="R13" s="38">
        <f t="shared" ref="R13:T15" si="7">E1</f>
        <v>0</v>
      </c>
      <c r="S13" s="38">
        <f t="shared" si="7"/>
        <v>0</v>
      </c>
      <c r="T13" s="38">
        <f t="shared" si="7"/>
        <v>0</v>
      </c>
    </row>
    <row r="14" spans="1:24" x14ac:dyDescent="0.25">
      <c r="A14" s="73" t="str">
        <f>CONCATENATE(LEFT(CONCATENATE(IF(B13&gt;0, CONCATENATE(B13,"*",$D$8,"+"),""), IF(C13&gt;0, CONCATENATE(C13,"*",$E$8,"+"),""), IF(D13&gt;0, CONCATENATE(D13,"*",$F$8,"+"),""), IF(B14&gt;0, CONCATENATE(B14,"*",$D$9,"+"),""), IF(C14&gt;0, CONCATENATE(C14,"*",$E$9,"+"),""), IF(D14&gt;0, CONCATENATE(D14,"*",$F$9,"+"),""), IF(B15&gt;0, CONCATENATE(B15,"*",$D$10,"+"),""), IF(C15&gt;0, CONCATENATE(C15,"*",$E$10,"+"),""), IF(D15&gt;0, CONCATENATE(D15,"*",$F$10,"+"),"")), LEN(CONCATENATE(IF(B13&gt;0, CONCATENATE(B13,"*",$D$8,"+"),""), IF(C13&gt;0, CONCATENATE(C13,"*",$E$8,"+"),""), IF(D13&gt;0, CONCATENATE(D13,"*",$F$8,"+"),""), IF(B14&gt;0, CONCATENATE(B14,"*",$D$9,"+"),""), IF(C14&gt;0, CONCATENATE(C14,"*",$E$9,"+"),""), IF(D14&gt;0, CONCATENATE(D14,"*",$F$9,"+"),""), IF(B15&gt;0, CONCATENATE(B15,"*",$D$10,"+"),""), IF(C15&gt;0, CONCATENATE(C15,"*",$E$10,"+"),""), IF(D15&gt;0, CONCATENATE(D15,"*",$F$10,"+"),"")))-1), " = ", ROUND($C$9*(B13*$D$8+C13*$E$8+D13*$F$8+B14*$D$9+C14*$E$9+D14*$F$9+B15*$D$10+C15*$E$10+D15*$F$10), 4))</f>
        <v>5*7+7*2+2*5+2*3 = 65</v>
      </c>
      <c r="B14" s="38">
        <f t="shared" ref="B14:D15" si="8">A2</f>
        <v>0</v>
      </c>
      <c r="C14" s="67">
        <f t="shared" si="8"/>
        <v>5</v>
      </c>
      <c r="D14" s="67">
        <f t="shared" si="8"/>
        <v>7</v>
      </c>
      <c r="E14" s="73" t="str">
        <f>CONCATENATE(LEFT(CONCATENATE(IF(F13&gt;0, CONCATENATE(F13,"*",$D$8,"+"),""), IF(G13&gt;0, CONCATENATE(G13,"*",$E$8,"+"),""), IF(H13&gt;0, CONCATENATE(H13,"*",$F$8,"+"),""), IF(F14&gt;0, CONCATENATE(F14,"*",$D$9,"+"),""), IF(G14&gt;0, CONCATENATE(G14,"*",$E$9,"+"),""), IF(H14&gt;0, CONCATENATE(H14,"*",$F$9,"+"),""), IF(F15&gt;0, CONCATENATE(F15,"*",$D$10,"+"),""), IF(G15&gt;0, CONCATENATE(G15,"*",$E$10,"+"),""), IF(H15&gt;0, CONCATENATE(H15,"*",$F$10,"+"),"")), LEN(CONCATENATE(IF(F13&gt;0, CONCATENATE(F13,"*",$D$8,"+"),""), IF(G13&gt;0, CONCATENATE(G13,"*",$E$8,"+"),""), IF(H13&gt;0, CONCATENATE(H13,"*",$F$8,"+"),""), IF(F14&gt;0, CONCATENATE(F14,"*",$D$9,"+"),""), IF(G14&gt;0, CONCATENATE(G14,"*",$E$9,"+"),""), IF(H14&gt;0, CONCATENATE(H14,"*",$F$9,"+"),""), IF(F15&gt;0, CONCATENATE(F15,"*",$D$10,"+"),""), IF(G15&gt;0, CONCATENATE(G15,"*",$E$10,"+"),""), IF(H15&gt;0, CONCATENATE(H15,"*",$F$10,"+"),"")))-1), " = ", ROUND($C$9*(F13*$D$8+G13*$E$8+H13*$F$8+F14*$D$9+G14*$E$9+H14*$F$9+F15*$D$10+G15*$E$10+H15*$F$10), 4))</f>
        <v>5*6+7*7+6*2+2*3+2*5+3*3 = 116</v>
      </c>
      <c r="F14" s="67">
        <f t="shared" ref="F14:F15" si="9">B2</f>
        <v>5</v>
      </c>
      <c r="G14" s="67">
        <f t="shared" si="4"/>
        <v>7</v>
      </c>
      <c r="H14" s="67">
        <f t="shared" si="4"/>
        <v>6</v>
      </c>
      <c r="I14" s="73" t="str">
        <f>CONCATENATE(LEFT(CONCATENATE(IF(J13&gt;0, CONCATENATE(J13,"*",$D$8,"+"),""), IF(K13&gt;0, CONCATENATE(K13,"*",$E$8,"+"),""), IF(L13&gt;0, CONCATENATE(L13,"*",$F$8,"+"),""), IF(J14&gt;0, CONCATENATE(J14,"*",$D$9,"+"),""), IF(K14&gt;0, CONCATENATE(K14,"*",$E$9,"+"),""), IF(L14&gt;0, CONCATENATE(L14,"*",$F$9,"+"),""), IF(J15&gt;0, CONCATENATE(J15,"*",$D$10,"+"),""), IF(K15&gt;0, CONCATENATE(K15,"*",$E$10,"+"),""), IF(L15&gt;0, CONCATENATE(L15,"*",$F$10,"+"),"")), LEN(CONCATENATE(IF(J13&gt;0, CONCATENATE(J13,"*",$D$8,"+"),""), IF(K13&gt;0, CONCATENATE(K13,"*",$E$8,"+"),""), IF(L13&gt;0, CONCATENATE(L13,"*",$F$8,"+"),""), IF(J14&gt;0, CONCATENATE(J14,"*",$D$9,"+"),""), IF(K14&gt;0, CONCATENATE(K14,"*",$E$9,"+"),""), IF(L14&gt;0, CONCATENATE(L14,"*",$F$9,"+"),""), IF(J15&gt;0, CONCATENATE(J15,"*",$D$10,"+"),""), IF(K15&gt;0, CONCATENATE(K15,"*",$E$10,"+"),""), IF(L15&gt;0, CONCATENATE(L15,"*",$F$10,"+"),"")))-1), " = ", ROUND($C$9*(J13*$D$8+K13*$E$8+L13*$F$8+J14*$D$9+K14*$E$9+L14*$F$9+J15*$D$10+K15*$E$10+L15*$F$10), 4))</f>
        <v>7*6+6*7+4*2+2*3+3*5+7*3 = 134</v>
      </c>
      <c r="J14" s="67">
        <f t="shared" ref="J14:J15" si="10">C2</f>
        <v>7</v>
      </c>
      <c r="K14" s="67">
        <f t="shared" si="5"/>
        <v>6</v>
      </c>
      <c r="L14" s="67">
        <f t="shared" si="5"/>
        <v>4</v>
      </c>
      <c r="M14" s="73" t="str">
        <f>CONCATENATE(LEFT(CONCATENATE(IF(N13&gt;0, CONCATENATE(N13,"*",$D$8,"+"),""), IF(O13&gt;0, CONCATENATE(O13,"*",$E$8,"+"),""), IF(P13&gt;0, CONCATENATE(P13,"*",$F$8,"+"),""), IF(N14&gt;0, CONCATENATE(N14,"*",$D$9,"+"),""), IF(O14&gt;0, CONCATENATE(O14,"*",$E$9,"+"),""), IF(P14&gt;0, CONCATENATE(P14,"*",$F$9,"+"),""), IF(N15&gt;0, CONCATENATE(N15,"*",$D$10,"+"),""), IF(O15&gt;0, CONCATENATE(O15,"*",$E$10,"+"),""), IF(P15&gt;0, CONCATENATE(P15,"*",$F$10,"+"),"")), LEN(CONCATENATE(IF(N13&gt;0, CONCATENATE(N13,"*",$D$8,"+"),""), IF(O13&gt;0, CONCATENATE(O13,"*",$E$8,"+"),""), IF(P13&gt;0, CONCATENATE(P13,"*",$F$8,"+"),""), IF(N14&gt;0, CONCATENATE(N14,"*",$D$9,"+"),""), IF(O14&gt;0, CONCATENATE(O14,"*",$E$9,"+"),""), IF(P14&gt;0, CONCATENATE(P14,"*",$F$9,"+"),""), IF(N15&gt;0, CONCATENATE(N15,"*",$D$10,"+"),""), IF(O15&gt;0, CONCATENATE(O15,"*",$E$10,"+"),""), IF(P15&gt;0, CONCATENATE(P15,"*",$F$10,"+"),"")))-1), " = ", ROUND($C$9*(N13*$D$8+O13*$E$8+P13*$F$8+N14*$D$9+O14*$E$9+P14*$F$9+N15*$D$10+O15*$E$10+P15*$F$10), 4))</f>
        <v>6*6+4*7+3*2+3*3+7*5+5*3 = 129</v>
      </c>
      <c r="N14" s="67">
        <f t="shared" si="6"/>
        <v>6</v>
      </c>
      <c r="O14" s="67">
        <f t="shared" si="6"/>
        <v>4</v>
      </c>
      <c r="P14" s="67">
        <f t="shared" si="6"/>
        <v>3</v>
      </c>
      <c r="Q14" s="73" t="str">
        <f>CONCATENATE(LEFT(CONCATENATE(IF(R13&gt;0, CONCATENATE(R13,"*",$D$8,"+"),""), IF(S13&gt;0, CONCATENATE(S13,"*",$E$8,"+"),""), IF(T13&gt;0, CONCATENATE(T13,"*",$F$8,"+"),""), IF(R14&gt;0, CONCATENATE(R14,"*",$D$9,"+"),""), IF(S14&gt;0, CONCATENATE(S14,"*",$E$9,"+"),""), IF(T14&gt;0, CONCATENATE(T14,"*",$F$9,"+"),""), IF(R15&gt;0, CONCATENATE(R15,"*",$D$10,"+"),""), IF(S15&gt;0, CONCATENATE(S15,"*",$E$10,"+"),""), IF(T15&gt;0, CONCATENATE(T15,"*",$F$10,"+"),"")), LEN(CONCATENATE(IF(R13&gt;0, CONCATENATE(R13,"*",$D$8,"+"),""), IF(S13&gt;0, CONCATENATE(S13,"*",$E$8,"+"),""), IF(T13&gt;0, CONCATENATE(T13,"*",$F$8,"+"),""), IF(R14&gt;0, CONCATENATE(R14,"*",$D$9,"+"),""), IF(S14&gt;0, CONCATENATE(S14,"*",$E$9,"+"),""), IF(T14&gt;0, CONCATENATE(T14,"*",$F$9,"+"),""), IF(R15&gt;0, CONCATENATE(R15,"*",$D$10,"+"),""), IF(S15&gt;0, CONCATENATE(S15,"*",$E$10,"+"),""), IF(T15&gt;0, CONCATENATE(T15,"*",$F$10,"+"),"")))-1), " = ", ROUND($C$9*(R13*$D$8+S13*$E$8+T13*$F$8+R14*$D$9+S14*$E$9+T14*$F$9+R15*$D$10+S15*$E$10+T15*$F$10), 4))</f>
        <v>4*6+3*7+7*3+5*5 = 91</v>
      </c>
      <c r="R14" s="67">
        <f t="shared" si="7"/>
        <v>4</v>
      </c>
      <c r="S14" s="67">
        <f t="shared" si="7"/>
        <v>3</v>
      </c>
      <c r="T14" s="38">
        <f t="shared" si="7"/>
        <v>0</v>
      </c>
    </row>
    <row r="15" spans="1:24" x14ac:dyDescent="0.25">
      <c r="A15" s="73"/>
      <c r="B15" s="38">
        <f t="shared" si="8"/>
        <v>0</v>
      </c>
      <c r="C15" s="67">
        <f t="shared" si="8"/>
        <v>2</v>
      </c>
      <c r="D15" s="67">
        <f t="shared" si="8"/>
        <v>2</v>
      </c>
      <c r="E15" s="74"/>
      <c r="F15" s="67">
        <f t="shared" si="9"/>
        <v>2</v>
      </c>
      <c r="G15" s="67">
        <f t="shared" si="4"/>
        <v>2</v>
      </c>
      <c r="H15" s="67">
        <f t="shared" si="4"/>
        <v>3</v>
      </c>
      <c r="I15" s="74"/>
      <c r="J15" s="67">
        <f t="shared" si="10"/>
        <v>2</v>
      </c>
      <c r="K15" s="67">
        <f t="shared" si="5"/>
        <v>3</v>
      </c>
      <c r="L15" s="67">
        <f t="shared" si="5"/>
        <v>7</v>
      </c>
      <c r="M15" s="74"/>
      <c r="N15" s="67">
        <f t="shared" si="6"/>
        <v>3</v>
      </c>
      <c r="O15" s="67">
        <f t="shared" si="6"/>
        <v>7</v>
      </c>
      <c r="P15" s="67">
        <f t="shared" si="6"/>
        <v>5</v>
      </c>
      <c r="Q15" s="74"/>
      <c r="R15" s="67">
        <f t="shared" si="7"/>
        <v>7</v>
      </c>
      <c r="S15" s="67">
        <f t="shared" si="7"/>
        <v>5</v>
      </c>
      <c r="T15" s="38">
        <f t="shared" si="7"/>
        <v>0</v>
      </c>
    </row>
    <row r="16" spans="1:24" x14ac:dyDescent="0.25">
      <c r="A16" s="73"/>
      <c r="B16" s="28"/>
      <c r="C16" s="28"/>
      <c r="D16" s="28"/>
      <c r="E16" s="74"/>
      <c r="F16" s="28"/>
      <c r="G16" s="28"/>
      <c r="H16" s="28"/>
      <c r="I16" s="74"/>
      <c r="J16" s="28"/>
      <c r="K16" s="28"/>
      <c r="L16" s="28"/>
      <c r="M16" s="74"/>
      <c r="N16" s="28"/>
      <c r="O16" s="28"/>
      <c r="P16" s="28"/>
      <c r="Q16" s="74"/>
      <c r="R16" s="28"/>
      <c r="S16" s="28"/>
      <c r="T16" s="28"/>
    </row>
    <row r="17" spans="1:20" x14ac:dyDescent="0.25">
      <c r="A17" s="73"/>
      <c r="B17" s="38">
        <f>A2</f>
        <v>0</v>
      </c>
      <c r="C17" s="67">
        <f t="shared" ref="C17:D17" si="11">B2</f>
        <v>5</v>
      </c>
      <c r="D17" s="67">
        <f t="shared" si="11"/>
        <v>7</v>
      </c>
      <c r="E17" s="74"/>
      <c r="F17" s="67">
        <f>B2</f>
        <v>5</v>
      </c>
      <c r="G17" s="67">
        <f t="shared" ref="G17:H19" si="12">C2</f>
        <v>7</v>
      </c>
      <c r="H17" s="67">
        <f t="shared" si="12"/>
        <v>6</v>
      </c>
      <c r="I17" s="74"/>
      <c r="J17" s="67">
        <f>C2</f>
        <v>7</v>
      </c>
      <c r="K17" s="67">
        <f t="shared" ref="K17:L19" si="13">D2</f>
        <v>6</v>
      </c>
      <c r="L17" s="67">
        <f t="shared" si="13"/>
        <v>4</v>
      </c>
      <c r="M17" s="74"/>
      <c r="N17" s="67">
        <f>D2</f>
        <v>6</v>
      </c>
      <c r="O17" s="67">
        <f t="shared" ref="O17:P19" si="14">E2</f>
        <v>4</v>
      </c>
      <c r="P17" s="67">
        <f t="shared" si="14"/>
        <v>3</v>
      </c>
      <c r="Q17" s="74"/>
      <c r="R17" s="67">
        <f>E2</f>
        <v>4</v>
      </c>
      <c r="S17" s="67">
        <f t="shared" ref="S17:T19" si="15">F2</f>
        <v>3</v>
      </c>
      <c r="T17" s="38">
        <f t="shared" si="15"/>
        <v>0</v>
      </c>
    </row>
    <row r="18" spans="1:20" x14ac:dyDescent="0.25">
      <c r="A18" s="73" t="str">
        <f>CONCATENATE(LEFT(CONCATENATE(IF(B17&gt;0, CONCATENATE(B17,"*",$D$8,"+"),""), IF(C17&gt;0, CONCATENATE(C17,"*",$E$8,"+"),""), IF(D17&gt;0, CONCATENATE(D17,"*",$F$8,"+"),""), IF(B18&gt;0, CONCATENATE(B18,"*",$D$9,"+"),""), IF(C18&gt;0, CONCATENATE(C18,"*",$E$9,"+"),""), IF(D18&gt;0, CONCATENATE(D18,"*",$F$9,"+"),""), IF(B19&gt;0, CONCATENATE(B19,"*",$D$10,"+"),""), IF(C19&gt;0, CONCATENATE(C19,"*",$E$10,"+"),""), IF(D19&gt;0, CONCATENATE(D19,"*",$F$10,"+"),"")), LEN(CONCATENATE(IF(B17&gt;0, CONCATENATE(B17,"*",$D$8,"+"),""), IF(C17&gt;0, CONCATENATE(C17,"*",$E$8,"+"),""), IF(D17&gt;0, CONCATENATE(D17,"*",$F$8,"+"),""), IF(B18&gt;0, CONCATENATE(B18,"*",$D$9,"+"),""), IF(C18&gt;0, CONCATENATE(C18,"*",$E$9,"+"),""), IF(D18&gt;0, CONCATENATE(D18,"*",$F$9,"+"),""), IF(B19&gt;0, CONCATENATE(B19,"*",$D$10,"+"),""), IF(C19&gt;0, CONCATENATE(C19,"*",$E$10,"+"),""), IF(D19&gt;0, CONCATENATE(D19,"*",$F$10,"+"),"")))-1), " = ", ROUND($C$9*(B17*$D$8+C17*$E$8+D17*$F$8+B18*$D$9+C18*$E$9+D18*$F$9+B19*$D$10+C19*$E$10+D19*$F$10), 4))</f>
        <v>5*3+7*7+2*7+2*2+5*5+6*3 = 125</v>
      </c>
      <c r="B18" s="38">
        <f t="shared" ref="B18:D19" si="16">A3</f>
        <v>0</v>
      </c>
      <c r="C18" s="67">
        <f t="shared" si="16"/>
        <v>2</v>
      </c>
      <c r="D18" s="67">
        <f t="shared" si="16"/>
        <v>2</v>
      </c>
      <c r="E18" s="73" t="str">
        <f>CONCATENATE(LEFT(CONCATENATE(IF(F17&gt;0, CONCATENATE(F17,"*",$D$8,"+"),""), IF(G17&gt;0, CONCATENATE(G17,"*",$E$8,"+"),""), IF(H17&gt;0, CONCATENATE(H17,"*",$F$8,"+"),""), IF(F18&gt;0, CONCATENATE(F18,"*",$D$9,"+"),""), IF(G18&gt;0, CONCATENATE(G18,"*",$E$9,"+"),""), IF(H18&gt;0, CONCATENATE(H18,"*",$F$9,"+"),""), IF(F19&gt;0, CONCATENATE(F19,"*",$D$10,"+"),""), IF(G19&gt;0, CONCATENATE(G19,"*",$E$10,"+"),""), IF(H19&gt;0, CONCATENATE(H19,"*",$F$10,"+"),"")), LEN(CONCATENATE(IF(F17&gt;0, CONCATENATE(F17,"*",$D$8,"+"),""), IF(G17&gt;0, CONCATENATE(G17,"*",$E$8,"+"),""), IF(H17&gt;0, CONCATENATE(H17,"*",$F$8,"+"),""), IF(F18&gt;0, CONCATENATE(F18,"*",$D$9,"+"),""), IF(G18&gt;0, CONCATENATE(G18,"*",$E$9,"+"),""), IF(H18&gt;0, CONCATENATE(H18,"*",$F$9,"+"),""), IF(F19&gt;0, CONCATENATE(F19,"*",$D$10,"+"),""), IF(G19&gt;0, CONCATENATE(G19,"*",$E$10,"+"),""), IF(H19&gt;0, CONCATENATE(H19,"*",$F$10,"+"),"")))-1), " = ", ROUND($C$9*(F17*$D$8+G17*$E$8+H17*$F$8+F18*$D$9+G18*$E$9+H18*$F$9+F19*$D$10+G19*$E$10+H19*$F$10), 4))</f>
        <v>5*2+7*3+6*7+2*6+2*7+3*2+5*3+6*5+7*3 = 171</v>
      </c>
      <c r="F18" s="67">
        <f t="shared" ref="F18:F19" si="17">B3</f>
        <v>2</v>
      </c>
      <c r="G18" s="67">
        <f t="shared" si="12"/>
        <v>2</v>
      </c>
      <c r="H18" s="67">
        <f t="shared" si="12"/>
        <v>3</v>
      </c>
      <c r="I18" s="73" t="str">
        <f>CONCATENATE(LEFT(CONCATENATE(IF(J17&gt;0, CONCATENATE(J17,"*",$D$8,"+"),""), IF(K17&gt;0, CONCATENATE(K17,"*",$E$8,"+"),""), IF(L17&gt;0, CONCATENATE(L17,"*",$F$8,"+"),""), IF(J18&gt;0, CONCATENATE(J18,"*",$D$9,"+"),""), IF(K18&gt;0, CONCATENATE(K18,"*",$E$9,"+"),""), IF(L18&gt;0, CONCATENATE(L18,"*",$F$9,"+"),""), IF(J19&gt;0, CONCATENATE(J19,"*",$D$10,"+"),""), IF(K19&gt;0, CONCATENATE(K19,"*",$E$10,"+"),""), IF(L19&gt;0, CONCATENATE(L19,"*",$F$10,"+"),"")), LEN(CONCATENATE(IF(J17&gt;0, CONCATENATE(J17,"*",$D$8,"+"),""), IF(K17&gt;0, CONCATENATE(K17,"*",$E$8,"+"),""), IF(L17&gt;0, CONCATENATE(L17,"*",$F$8,"+"),""), IF(J18&gt;0, CONCATENATE(J18,"*",$D$9,"+"),""), IF(K18&gt;0, CONCATENATE(K18,"*",$E$9,"+"),""), IF(L18&gt;0, CONCATENATE(L18,"*",$F$9,"+"),""), IF(J19&gt;0, CONCATENATE(J19,"*",$D$10,"+"),""), IF(K19&gt;0, CONCATENATE(K19,"*",$E$10,"+"),""), IF(L19&gt;0, CONCATENATE(L19,"*",$F$10,"+"),"")))-1), " = ", ROUND($C$9*(J17*$D$8+K17*$E$8+L17*$F$8+J18*$D$9+K18*$E$9+L18*$F$9+J19*$D$10+K19*$E$10+L19*$F$10), 4))</f>
        <v>7*2+6*3+4*7+2*6+3*7+7*2+6*3+7*5+2*3 = 166</v>
      </c>
      <c r="J18" s="67">
        <f t="shared" ref="J18:J19" si="18">C3</f>
        <v>2</v>
      </c>
      <c r="K18" s="67">
        <f t="shared" si="13"/>
        <v>3</v>
      </c>
      <c r="L18" s="67">
        <f t="shared" si="13"/>
        <v>7</v>
      </c>
      <c r="M18" s="73" t="str">
        <f>CONCATENATE(LEFT(CONCATENATE(IF(N17&gt;0, CONCATENATE(N17,"*",$D$8,"+"),""), IF(O17&gt;0, CONCATENATE(O17,"*",$E$8,"+"),""), IF(P17&gt;0, CONCATENATE(P17,"*",$F$8,"+"),""), IF(N18&gt;0, CONCATENATE(N18,"*",$D$9,"+"),""), IF(O18&gt;0, CONCATENATE(O18,"*",$E$9,"+"),""), IF(P18&gt;0, CONCATENATE(P18,"*",$F$9,"+"),""), IF(N19&gt;0, CONCATENATE(N19,"*",$D$10,"+"),""), IF(O19&gt;0, CONCATENATE(O19,"*",$E$10,"+"),""), IF(P19&gt;0, CONCATENATE(P19,"*",$F$10,"+"),"")), LEN(CONCATENATE(IF(N17&gt;0, CONCATENATE(N17,"*",$D$8,"+"),""), IF(O17&gt;0, CONCATENATE(O17,"*",$E$8,"+"),""), IF(P17&gt;0, CONCATENATE(P17,"*",$F$8,"+"),""), IF(N18&gt;0, CONCATENATE(N18,"*",$D$9,"+"),""), IF(O18&gt;0, CONCATENATE(O18,"*",$E$9,"+"),""), IF(P18&gt;0, CONCATENATE(P18,"*",$F$9,"+"),""), IF(N19&gt;0, CONCATENATE(N19,"*",$D$10,"+"),""), IF(O19&gt;0, CONCATENATE(O19,"*",$E$10,"+"),""), IF(P19&gt;0, CONCATENATE(P19,"*",$F$10,"+"),"")))-1), " = ", ROUND($C$9*(N17*$D$8+O17*$E$8+P17*$F$8+N18*$D$9+O18*$E$9+P18*$F$9+N19*$D$10+O19*$E$10+P19*$F$10), 4))</f>
        <v>6*2+4*3+3*7+3*6+7*7+5*2+7*3+2*5+7*3 = 174</v>
      </c>
      <c r="N18" s="67">
        <f t="shared" ref="N18:N19" si="19">D3</f>
        <v>3</v>
      </c>
      <c r="O18" s="67">
        <f t="shared" si="14"/>
        <v>7</v>
      </c>
      <c r="P18" s="67">
        <f t="shared" si="14"/>
        <v>5</v>
      </c>
      <c r="Q18" s="73" t="str">
        <f>CONCATENATE(LEFT(CONCATENATE(IF(R17&gt;0, CONCATENATE(R17,"*",$D$8,"+"),""), IF(S17&gt;0, CONCATENATE(S17,"*",$E$8,"+"),""), IF(T17&gt;0, CONCATENATE(T17,"*",$F$8,"+"),""), IF(R18&gt;0, CONCATENATE(R18,"*",$D$9,"+"),""), IF(S18&gt;0, CONCATENATE(S18,"*",$E$9,"+"),""), IF(T18&gt;0, CONCATENATE(T18,"*",$F$9,"+"),""), IF(R19&gt;0, CONCATENATE(R19,"*",$D$10,"+"),""), IF(S19&gt;0, CONCATENATE(S19,"*",$E$10,"+"),""), IF(T19&gt;0, CONCATENATE(T19,"*",$F$10,"+"),"")), LEN(CONCATENATE(IF(R17&gt;0, CONCATENATE(R17,"*",$D$8,"+"),""), IF(S17&gt;0, CONCATENATE(S17,"*",$E$8,"+"),""), IF(T17&gt;0, CONCATENATE(T17,"*",$F$8,"+"),""), IF(R18&gt;0, CONCATENATE(R18,"*",$D$9,"+"),""), IF(S18&gt;0, CONCATENATE(S18,"*",$E$9,"+"),""), IF(T18&gt;0, CONCATENATE(T18,"*",$F$9,"+"),""), IF(R19&gt;0, CONCATENATE(R19,"*",$D$10,"+"),""), IF(S19&gt;0, CONCATENATE(S19,"*",$E$10,"+"),""), IF(T19&gt;0, CONCATENATE(T19,"*",$F$10,"+"),"")))-1), " = ", ROUND($C$9*(R17*$D$8+S17*$E$8+T17*$F$8+R18*$D$9+S18*$E$9+T18*$F$9+R19*$D$10+S19*$E$10+T19*$F$10), 4))</f>
        <v>4*2+3*3+7*6+5*7+2*3+7*5 = 135</v>
      </c>
      <c r="R18" s="67">
        <f t="shared" ref="R18:R19" si="20">E3</f>
        <v>7</v>
      </c>
      <c r="S18" s="67">
        <f t="shared" si="15"/>
        <v>5</v>
      </c>
      <c r="T18" s="38">
        <f t="shared" si="15"/>
        <v>0</v>
      </c>
    </row>
    <row r="19" spans="1:20" x14ac:dyDescent="0.25">
      <c r="A19" s="73"/>
      <c r="B19" s="38">
        <f t="shared" si="16"/>
        <v>0</v>
      </c>
      <c r="C19" s="67">
        <f t="shared" si="16"/>
        <v>5</v>
      </c>
      <c r="D19" s="67">
        <f t="shared" si="16"/>
        <v>6</v>
      </c>
      <c r="E19" s="74"/>
      <c r="F19" s="67">
        <f t="shared" si="17"/>
        <v>5</v>
      </c>
      <c r="G19" s="67">
        <f t="shared" si="12"/>
        <v>6</v>
      </c>
      <c r="H19" s="67">
        <f t="shared" si="12"/>
        <v>7</v>
      </c>
      <c r="I19" s="74"/>
      <c r="J19" s="67">
        <f t="shared" si="18"/>
        <v>6</v>
      </c>
      <c r="K19" s="67">
        <f t="shared" si="13"/>
        <v>7</v>
      </c>
      <c r="L19" s="67">
        <f t="shared" si="13"/>
        <v>2</v>
      </c>
      <c r="M19" s="74"/>
      <c r="N19" s="67">
        <f t="shared" si="19"/>
        <v>7</v>
      </c>
      <c r="O19" s="67">
        <f t="shared" si="14"/>
        <v>2</v>
      </c>
      <c r="P19" s="67">
        <f t="shared" si="14"/>
        <v>7</v>
      </c>
      <c r="Q19" s="74"/>
      <c r="R19" s="67">
        <f t="shared" si="20"/>
        <v>2</v>
      </c>
      <c r="S19" s="67">
        <f t="shared" si="15"/>
        <v>7</v>
      </c>
      <c r="T19" s="38">
        <f t="shared" si="15"/>
        <v>0</v>
      </c>
    </row>
    <row r="20" spans="1:20" x14ac:dyDescent="0.25">
      <c r="A20" s="73"/>
      <c r="B20" s="28"/>
      <c r="C20" s="28"/>
      <c r="D20" s="28"/>
      <c r="E20" s="74"/>
      <c r="F20" s="28"/>
      <c r="G20" s="28"/>
      <c r="H20" s="28"/>
      <c r="I20" s="74"/>
      <c r="J20" s="28"/>
      <c r="K20" s="28"/>
      <c r="L20" s="28"/>
      <c r="M20" s="74"/>
      <c r="N20" s="28"/>
      <c r="O20" s="28"/>
      <c r="P20" s="28"/>
      <c r="Q20" s="74"/>
      <c r="R20" s="28"/>
      <c r="S20" s="28"/>
      <c r="T20" s="28"/>
    </row>
    <row r="21" spans="1:20" x14ac:dyDescent="0.25">
      <c r="A21" s="73"/>
      <c r="B21" s="38">
        <f>A3</f>
        <v>0</v>
      </c>
      <c r="C21" s="67">
        <f t="shared" ref="C21:D21" si="21">B3</f>
        <v>2</v>
      </c>
      <c r="D21" s="67">
        <f t="shared" si="21"/>
        <v>2</v>
      </c>
      <c r="E21" s="74"/>
      <c r="F21" s="67">
        <f>B3</f>
        <v>2</v>
      </c>
      <c r="G21" s="67">
        <f t="shared" ref="G21:H23" si="22">C3</f>
        <v>2</v>
      </c>
      <c r="H21" s="67">
        <f t="shared" si="22"/>
        <v>3</v>
      </c>
      <c r="I21" s="74"/>
      <c r="J21" s="67">
        <f>C3</f>
        <v>2</v>
      </c>
      <c r="K21" s="67">
        <f t="shared" ref="K21:L23" si="23">D3</f>
        <v>3</v>
      </c>
      <c r="L21" s="67">
        <f t="shared" si="23"/>
        <v>7</v>
      </c>
      <c r="M21" s="74"/>
      <c r="N21" s="67">
        <f>D3</f>
        <v>3</v>
      </c>
      <c r="O21" s="67">
        <f t="shared" ref="O21:P23" si="24">E3</f>
        <v>7</v>
      </c>
      <c r="P21" s="67">
        <f t="shared" si="24"/>
        <v>5</v>
      </c>
      <c r="Q21" s="74"/>
      <c r="R21" s="67">
        <f>E3</f>
        <v>7</v>
      </c>
      <c r="S21" s="67">
        <f t="shared" ref="S21:T23" si="25">F3</f>
        <v>5</v>
      </c>
      <c r="T21" s="38">
        <f t="shared" si="25"/>
        <v>0</v>
      </c>
    </row>
    <row r="22" spans="1:20" x14ac:dyDescent="0.25">
      <c r="A22" s="73" t="str">
        <f>CONCATENATE(LEFT(CONCATENATE(IF(B21&gt;0, CONCATENATE(B21,"*",$D$8,"+"),""), IF(C21&gt;0, CONCATENATE(C21,"*",$E$8,"+"),""), IF(D21&gt;0, CONCATENATE(D21,"*",$F$8,"+"),""), IF(B22&gt;0, CONCATENATE(B22,"*",$D$9,"+"),""), IF(C22&gt;0, CONCATENATE(C22,"*",$E$9,"+"),""), IF(D22&gt;0, CONCATENATE(D22,"*",$F$9,"+"),""), IF(B23&gt;0, CONCATENATE(B23,"*",$D$10,"+"),""), IF(C23&gt;0, CONCATENATE(C23,"*",$E$10,"+"),""), IF(D23&gt;0, CONCATENATE(D23,"*",$F$10,"+"),"")), LEN(CONCATENATE(IF(B21&gt;0, CONCATENATE(B21,"*",$D$8,"+"),""), IF(C21&gt;0, CONCATENATE(C21,"*",$E$8,"+"),""), IF(D21&gt;0, CONCATENATE(D21,"*",$F$8,"+"),""), IF(B22&gt;0, CONCATENATE(B22,"*",$D$9,"+"),""), IF(C22&gt;0, CONCATENATE(C22,"*",$E$9,"+"),""), IF(D22&gt;0, CONCATENATE(D22,"*",$F$9,"+"),""), IF(B23&gt;0, CONCATENATE(B23,"*",$D$10,"+"),""), IF(C23&gt;0, CONCATENATE(C23,"*",$E$10,"+"),""), IF(D23&gt;0, CONCATENATE(D23,"*",$F$10,"+"),"")))-1), " = ", ROUND($C$9*(B21*$D$8+C21*$E$8+D21*$F$8+B22*$D$9+C22*$E$9+D22*$F$9+B23*$D$10+C23*$E$10+D23*$F$10), 4))</f>
        <v>2*3+2*7+5*7+6*2+4*5+3*3 = 96</v>
      </c>
      <c r="B22" s="38">
        <f t="shared" ref="B22:D23" si="26">A4</f>
        <v>0</v>
      </c>
      <c r="C22" s="67">
        <f t="shared" si="26"/>
        <v>5</v>
      </c>
      <c r="D22" s="67">
        <f t="shared" si="26"/>
        <v>6</v>
      </c>
      <c r="E22" s="73" t="str">
        <f>CONCATENATE(LEFT(CONCATENATE(IF(F21&gt;0, CONCATENATE(F21,"*",$D$8,"+"),""), IF(G21&gt;0, CONCATENATE(G21,"*",$E$8,"+"),""), IF(H21&gt;0, CONCATENATE(H21,"*",$F$8,"+"),""), IF(F22&gt;0, CONCATENATE(F22,"*",$D$9,"+"),""), IF(G22&gt;0, CONCATENATE(G22,"*",$E$9,"+"),""), IF(H22&gt;0, CONCATENATE(H22,"*",$F$9,"+"),""), IF(F23&gt;0, CONCATENATE(F23,"*",$D$10,"+"),""), IF(G23&gt;0, CONCATENATE(G23,"*",$E$10,"+"),""), IF(H23&gt;0, CONCATENATE(H23,"*",$F$10,"+"),"")), LEN(CONCATENATE(IF(F21&gt;0, CONCATENATE(F21,"*",$D$8,"+"),""), IF(G21&gt;0, CONCATENATE(G21,"*",$E$8,"+"),""), IF(H21&gt;0, CONCATENATE(H21,"*",$F$8,"+"),""), IF(F22&gt;0, CONCATENATE(F22,"*",$D$9,"+"),""), IF(G22&gt;0, CONCATENATE(G22,"*",$E$9,"+"),""), IF(H22&gt;0, CONCATENATE(H22,"*",$F$9,"+"),""), IF(F23&gt;0, CONCATENATE(F23,"*",$D$10,"+"),""), IF(G23&gt;0, CONCATENATE(G23,"*",$E$10,"+"),""), IF(H23&gt;0, CONCATENATE(H23,"*",$F$10,"+"),"")))-1), " = ", ROUND($C$9*(F21*$D$8+G21*$E$8+H21*$F$8+F22*$D$9+G22*$E$9+H22*$F$9+F23*$D$10+G23*$E$10+H23*$F$10), 4))</f>
        <v>2*2+2*3+3*7+5*6+6*7+7*2+4*3+3*5+5*3 = 159</v>
      </c>
      <c r="F22" s="67">
        <f>B4</f>
        <v>5</v>
      </c>
      <c r="G22" s="67">
        <f t="shared" si="22"/>
        <v>6</v>
      </c>
      <c r="H22" s="67">
        <f t="shared" si="22"/>
        <v>7</v>
      </c>
      <c r="I22" s="73" t="str">
        <f>CONCATENATE(LEFT(CONCATENATE(IF(J21&gt;0, CONCATENATE(J21,"*",$D$8,"+"),""), IF(K21&gt;0, CONCATENATE(K21,"*",$E$8,"+"),""), IF(L21&gt;0, CONCATENATE(L21,"*",$F$8,"+"),""), IF(J22&gt;0, CONCATENATE(J22,"*",$D$9,"+"),""), IF(K22&gt;0, CONCATENATE(K22,"*",$E$9,"+"),""), IF(L22&gt;0, CONCATENATE(L22,"*",$F$9,"+"),""), IF(J23&gt;0, CONCATENATE(J23,"*",$D$10,"+"),""), IF(K23&gt;0, CONCATENATE(K23,"*",$E$10,"+"),""), IF(L23&gt;0, CONCATENATE(L23,"*",$F$10,"+"),"")), LEN(CONCATENATE(IF(J21&gt;0, CONCATENATE(J21,"*",$D$8,"+"),""), IF(K21&gt;0, CONCATENATE(K21,"*",$E$8,"+"),""), IF(L21&gt;0, CONCATENATE(L21,"*",$F$8,"+"),""), IF(J22&gt;0, CONCATENATE(J22,"*",$D$9,"+"),""), IF(K22&gt;0, CONCATENATE(K22,"*",$E$9,"+"),""), IF(L22&gt;0, CONCATENATE(L22,"*",$F$9,"+"),""), IF(J23&gt;0, CONCATENATE(J23,"*",$D$10,"+"),""), IF(K23&gt;0, CONCATENATE(K23,"*",$E$10,"+"),""), IF(L23&gt;0, CONCATENATE(L23,"*",$F$10,"+"),"")))-1), " = ", ROUND($C$9*(J21*$D$8+K21*$E$8+L21*$F$8+J22*$D$9+K22*$E$9+L22*$F$9+J23*$D$10+K23*$E$10+L23*$F$10), 4))</f>
        <v>2*2+3*3+7*7+6*6+7*7+2*2+3*3+5*5+3*3 = 194</v>
      </c>
      <c r="J22" s="67">
        <f t="shared" ref="J22:J23" si="27">C4</f>
        <v>6</v>
      </c>
      <c r="K22" s="67">
        <f t="shared" si="23"/>
        <v>7</v>
      </c>
      <c r="L22" s="67">
        <f t="shared" si="23"/>
        <v>2</v>
      </c>
      <c r="M22" s="73" t="str">
        <f>CONCATENATE(LEFT(CONCATENATE(IF(N21&gt;0, CONCATENATE(N21,"*",$D$8,"+"),""), IF(O21&gt;0, CONCATENATE(O21,"*",$E$8,"+"),""), IF(P21&gt;0, CONCATENATE(P21,"*",$F$8,"+"),""), IF(N22&gt;0, CONCATENATE(N22,"*",$D$9,"+"),""), IF(O22&gt;0, CONCATENATE(O22,"*",$E$9,"+"),""), IF(P22&gt;0, CONCATENATE(P22,"*",$F$9,"+"),""), IF(N23&gt;0, CONCATENATE(N23,"*",$D$10,"+"),""), IF(O23&gt;0, CONCATENATE(O23,"*",$E$10,"+"),""), IF(P23&gt;0, CONCATENATE(P23,"*",$F$10,"+"),"")), LEN(CONCATENATE(IF(N21&gt;0, CONCATENATE(N21,"*",$D$8,"+"),""), IF(O21&gt;0, CONCATENATE(O21,"*",$E$8,"+"),""), IF(P21&gt;0, CONCATENATE(P21,"*",$F$8,"+"),""), IF(N22&gt;0, CONCATENATE(N22,"*",$D$9,"+"),""), IF(O22&gt;0, CONCATENATE(O22,"*",$E$9,"+"),""), IF(P22&gt;0, CONCATENATE(P22,"*",$F$9,"+"),""), IF(N23&gt;0, CONCATENATE(N23,"*",$D$10,"+"),""), IF(O23&gt;0, CONCATENATE(O23,"*",$E$10,"+"),""), IF(P23&gt;0, CONCATENATE(P23,"*",$F$10,"+"),"")))-1), " = ", ROUND($C$9*(N21*$D$8+O21*$E$8+P21*$F$8+N22*$D$9+O22*$E$9+P22*$F$9+N23*$D$10+O23*$E$10+P23*$F$10), 4))</f>
        <v>3*2+7*3+5*7+7*6+2*7+7*2+5*3+3*5+3*3 = 171</v>
      </c>
      <c r="N22" s="67">
        <f t="shared" ref="N22:N23" si="28">D4</f>
        <v>7</v>
      </c>
      <c r="O22" s="67">
        <f t="shared" si="24"/>
        <v>2</v>
      </c>
      <c r="P22" s="67">
        <f t="shared" si="24"/>
        <v>7</v>
      </c>
      <c r="Q22" s="73" t="str">
        <f>CONCATENATE(LEFT(CONCATENATE(IF(R21&gt;0, CONCATENATE(R21,"*",$D$8,"+"),""), IF(S21&gt;0, CONCATENATE(S21,"*",$E$8,"+"),""), IF(T21&gt;0, CONCATENATE(T21,"*",$F$8,"+"),""), IF(R22&gt;0, CONCATENATE(R22,"*",$D$9,"+"),""), IF(S22&gt;0, CONCATENATE(S22,"*",$E$9,"+"),""), IF(T22&gt;0, CONCATENATE(T22,"*",$F$9,"+"),""), IF(R23&gt;0, CONCATENATE(R23,"*",$D$10,"+"),""), IF(S23&gt;0, CONCATENATE(S23,"*",$E$10,"+"),""), IF(T23&gt;0, CONCATENATE(T23,"*",$F$10,"+"),"")), LEN(CONCATENATE(IF(R21&gt;0, CONCATENATE(R21,"*",$D$8,"+"),""), IF(S21&gt;0, CONCATENATE(S21,"*",$E$8,"+"),""), IF(T21&gt;0, CONCATENATE(T21,"*",$F$8,"+"),""), IF(R22&gt;0, CONCATENATE(R22,"*",$D$9,"+"),""), IF(S22&gt;0, CONCATENATE(S22,"*",$E$9,"+"),""), IF(T22&gt;0, CONCATENATE(T22,"*",$F$9,"+"),""), IF(R23&gt;0, CONCATENATE(R23,"*",$D$10,"+"),""), IF(S23&gt;0, CONCATENATE(S23,"*",$E$10,"+"),""), IF(T23&gt;0, CONCATENATE(T23,"*",$F$10,"+"),"")))-1), " = ", ROUND($C$9*(R21*$D$8+S21*$E$8+T21*$F$8+R22*$D$9+S22*$E$9+T22*$F$9+R23*$D$10+S23*$E$10+T23*$F$10), 4))</f>
        <v>7*2+5*3+2*6+7*7+3*3+3*5 = 114</v>
      </c>
      <c r="R22" s="67">
        <f>E4</f>
        <v>2</v>
      </c>
      <c r="S22" s="67">
        <f t="shared" si="25"/>
        <v>7</v>
      </c>
      <c r="T22" s="38">
        <f t="shared" si="25"/>
        <v>0</v>
      </c>
    </row>
    <row r="23" spans="1:20" x14ac:dyDescent="0.25">
      <c r="A23" s="73"/>
      <c r="B23" s="38">
        <f t="shared" si="26"/>
        <v>0</v>
      </c>
      <c r="C23" s="67">
        <f t="shared" si="26"/>
        <v>4</v>
      </c>
      <c r="D23" s="67">
        <f t="shared" si="26"/>
        <v>3</v>
      </c>
      <c r="E23" s="74"/>
      <c r="F23" s="67">
        <f t="shared" ref="F23" si="29">B5</f>
        <v>4</v>
      </c>
      <c r="G23" s="67">
        <f t="shared" si="22"/>
        <v>3</v>
      </c>
      <c r="H23" s="67">
        <f t="shared" si="22"/>
        <v>5</v>
      </c>
      <c r="I23" s="74"/>
      <c r="J23" s="67">
        <f t="shared" si="27"/>
        <v>3</v>
      </c>
      <c r="K23" s="67">
        <f t="shared" si="23"/>
        <v>5</v>
      </c>
      <c r="L23" s="67">
        <f t="shared" si="23"/>
        <v>3</v>
      </c>
      <c r="M23" s="74"/>
      <c r="N23" s="67">
        <f t="shared" si="28"/>
        <v>5</v>
      </c>
      <c r="O23" s="67">
        <f t="shared" si="24"/>
        <v>3</v>
      </c>
      <c r="P23" s="67">
        <f t="shared" si="24"/>
        <v>3</v>
      </c>
      <c r="Q23" s="74"/>
      <c r="R23" s="67">
        <f>E5</f>
        <v>3</v>
      </c>
      <c r="S23" s="67">
        <f t="shared" si="25"/>
        <v>3</v>
      </c>
      <c r="T23" s="38">
        <f t="shared" si="25"/>
        <v>0</v>
      </c>
    </row>
    <row r="24" spans="1:20" x14ac:dyDescent="0.25">
      <c r="A24" s="73"/>
      <c r="B24" s="28"/>
      <c r="C24" s="28"/>
      <c r="D24" s="28"/>
      <c r="E24" s="74"/>
      <c r="F24" s="28"/>
      <c r="G24" s="28"/>
      <c r="H24" s="28"/>
      <c r="I24" s="74"/>
      <c r="J24" s="28"/>
      <c r="K24" s="28"/>
      <c r="L24" s="28"/>
      <c r="M24" s="74"/>
      <c r="N24" s="28"/>
      <c r="O24" s="28"/>
      <c r="P24" s="28"/>
      <c r="Q24" s="74"/>
      <c r="R24" s="28"/>
      <c r="S24" s="28"/>
      <c r="T24" s="28"/>
    </row>
    <row r="25" spans="1:20" x14ac:dyDescent="0.25">
      <c r="A25" s="73"/>
      <c r="B25" s="38">
        <f>A4</f>
        <v>0</v>
      </c>
      <c r="C25" s="67">
        <f t="shared" ref="C25:D25" si="30">B4</f>
        <v>5</v>
      </c>
      <c r="D25" s="67">
        <f t="shared" si="30"/>
        <v>6</v>
      </c>
      <c r="E25" s="74"/>
      <c r="F25" s="67">
        <f>B4</f>
        <v>5</v>
      </c>
      <c r="G25" s="67">
        <f t="shared" ref="G25:H27" si="31">C4</f>
        <v>6</v>
      </c>
      <c r="H25" s="67">
        <f t="shared" si="31"/>
        <v>7</v>
      </c>
      <c r="I25" s="74"/>
      <c r="J25" s="67">
        <f>C4</f>
        <v>6</v>
      </c>
      <c r="K25" s="67">
        <f t="shared" ref="K25:L27" si="32">D4</f>
        <v>7</v>
      </c>
      <c r="L25" s="67">
        <f t="shared" si="32"/>
        <v>2</v>
      </c>
      <c r="M25" s="74"/>
      <c r="N25" s="67">
        <f>D4</f>
        <v>7</v>
      </c>
      <c r="O25" s="67">
        <f t="shared" ref="O25:P27" si="33">E4</f>
        <v>2</v>
      </c>
      <c r="P25" s="67">
        <f t="shared" si="33"/>
        <v>7</v>
      </c>
      <c r="Q25" s="74"/>
      <c r="R25" s="67">
        <f>E4</f>
        <v>2</v>
      </c>
      <c r="S25" s="67">
        <f t="shared" ref="S25:T27" si="34">F4</f>
        <v>7</v>
      </c>
      <c r="T25" s="38">
        <f t="shared" si="34"/>
        <v>0</v>
      </c>
    </row>
    <row r="26" spans="1:20" x14ac:dyDescent="0.25">
      <c r="A26" s="73" t="str">
        <f>CONCATENATE(LEFT(CONCATENATE(IF(B25&gt;0, CONCATENATE(B25,"*",$D$8,"+"),""), IF(C25&gt;0, CONCATENATE(C25,"*",$E$8,"+"),""), IF(D25&gt;0, CONCATENATE(D25,"*",$F$8,"+"),""), IF(B26&gt;0, CONCATENATE(B26,"*",$D$9,"+"),""), IF(C26&gt;0, CONCATENATE(C26,"*",$E$9,"+"),""), IF(D26&gt;0, CONCATENATE(D26,"*",$F$9,"+"),""), IF(B27&gt;0, CONCATENATE(B27,"*",$D$10,"+"),""), IF(C27&gt;0, CONCATENATE(C27,"*",$E$10,"+"),""), IF(D27&gt;0, CONCATENATE(D27,"*",$F$10,"+"),"")), LEN(CONCATENATE(IF(B25&gt;0, CONCATENATE(B25,"*",$D$8,"+"),""), IF(C25&gt;0, CONCATENATE(C25,"*",$E$8,"+"),""), IF(D25&gt;0, CONCATENATE(D25,"*",$F$8,"+"),""), IF(B26&gt;0, CONCATENATE(B26,"*",$D$9,"+"),""), IF(C26&gt;0, CONCATENATE(C26,"*",$E$9,"+"),""), IF(D26&gt;0, CONCATENATE(D26,"*",$F$9,"+"),""), IF(B27&gt;0, CONCATENATE(B27,"*",$D$10,"+"),""), IF(C27&gt;0, CONCATENATE(C27,"*",$E$10,"+"),""), IF(D27&gt;0, CONCATENATE(D27,"*",$F$10,"+"),"")))-1), " = ", ROUND($C$9*(B25*$D$8+C25*$E$8+D25*$F$8+B26*$D$9+C26*$E$9+D26*$F$9+B27*$D$10+C27*$E$10+D27*$F$10), 4))</f>
        <v>5*3+6*7+4*7+3*2+4*5+4*3 = 123</v>
      </c>
      <c r="B26" s="38">
        <f t="shared" ref="B26:D27" si="35">A5</f>
        <v>0</v>
      </c>
      <c r="C26" s="67">
        <f t="shared" si="35"/>
        <v>4</v>
      </c>
      <c r="D26" s="67">
        <f t="shared" si="35"/>
        <v>3</v>
      </c>
      <c r="E26" s="73" t="str">
        <f>CONCATENATE(LEFT(CONCATENATE(IF(F25&gt;0, CONCATENATE(F25,"*",$D$8,"+"),""), IF(G25&gt;0, CONCATENATE(G25,"*",$E$8,"+"),""), IF(H25&gt;0, CONCATENATE(H25,"*",$F$8,"+"),""), IF(F26&gt;0, CONCATENATE(F26,"*",$D$9,"+"),""), IF(G26&gt;0, CONCATENATE(G26,"*",$E$9,"+"),""), IF(H26&gt;0, CONCATENATE(H26,"*",$F$9,"+"),""), IF(F27&gt;0, CONCATENATE(F27,"*",$D$10,"+"),""), IF(G27&gt;0, CONCATENATE(G27,"*",$E$10,"+"),""), IF(H27&gt;0, CONCATENATE(H27,"*",$F$10,"+"),"")), LEN(CONCATENATE(IF(F25&gt;0, CONCATENATE(F25,"*",$D$8,"+"),""), IF(G25&gt;0, CONCATENATE(G25,"*",$E$8,"+"),""), IF(H25&gt;0, CONCATENATE(H25,"*",$F$8,"+"),""), IF(F26&gt;0, CONCATENATE(F26,"*",$D$9,"+"),""), IF(G26&gt;0, CONCATENATE(G26,"*",$E$9,"+"),""), IF(H26&gt;0, CONCATENATE(H26,"*",$F$9,"+"),""), IF(F27&gt;0, CONCATENATE(F27,"*",$D$10,"+"),""), IF(G27&gt;0, CONCATENATE(G27,"*",$E$10,"+"),""), IF(H27&gt;0, CONCATENATE(H27,"*",$F$10,"+"),"")))-1), " = ", ROUND($C$9*(F25*$D$8+G25*$E$8+H25*$F$8+F26*$D$9+G26*$E$9+H26*$F$9+F27*$D$10+G27*$E$10+H27*$F$10), 4))</f>
        <v>5*2+6*3+7*7+4*6+3*7+5*2+4*3+4*5+7*3 = 185</v>
      </c>
      <c r="F26" s="67">
        <f t="shared" ref="F26:F27" si="36">B5</f>
        <v>4</v>
      </c>
      <c r="G26" s="67">
        <f t="shared" si="31"/>
        <v>3</v>
      </c>
      <c r="H26" s="67">
        <f t="shared" si="31"/>
        <v>5</v>
      </c>
      <c r="I26" s="73" t="str">
        <f>CONCATENATE(LEFT(CONCATENATE(IF(J25&gt;0, CONCATENATE(J25,"*",$D$8,"+"),""), IF(K25&gt;0, CONCATENATE(K25,"*",$E$8,"+"),""), IF(L25&gt;0, CONCATENATE(L25,"*",$F$8,"+"),""), IF(J26&gt;0, CONCATENATE(J26,"*",$D$9,"+"),""), IF(K26&gt;0, CONCATENATE(K26,"*",$E$9,"+"),""), IF(L26&gt;0, CONCATENATE(L26,"*",$F$9,"+"),""), IF(J27&gt;0, CONCATENATE(J27,"*",$D$10,"+"),""), IF(K27&gt;0, CONCATENATE(K27,"*",$E$10,"+"),""), IF(L27&gt;0, CONCATENATE(L27,"*",$F$10,"+"),"")), LEN(CONCATENATE(IF(J25&gt;0, CONCATENATE(J25,"*",$D$8,"+"),""), IF(K25&gt;0, CONCATENATE(K25,"*",$E$8,"+"),""), IF(L25&gt;0, CONCATENATE(L25,"*",$F$8,"+"),""), IF(J26&gt;0, CONCATENATE(J26,"*",$D$9,"+"),""), IF(K26&gt;0, CONCATENATE(K26,"*",$E$9,"+"),""), IF(L26&gt;0, CONCATENATE(L26,"*",$F$9,"+"),""), IF(J27&gt;0, CONCATENATE(J27,"*",$D$10,"+"),""), IF(K27&gt;0, CONCATENATE(K27,"*",$E$10,"+"),""), IF(L27&gt;0, CONCATENATE(L27,"*",$F$10,"+"),"")))-1), " = ", ROUND($C$9*(J25*$D$8+K25*$E$8+L25*$F$8+J26*$D$9+K26*$E$9+L26*$F$9+J27*$D$10+K27*$E$10+L27*$F$10), 4))</f>
        <v>6*2+7*3+2*7+3*6+5*7+3*2+4*3+7*5+5*3 = 168</v>
      </c>
      <c r="J26" s="67">
        <f t="shared" ref="J26:J27" si="37">C5</f>
        <v>3</v>
      </c>
      <c r="K26" s="67">
        <f t="shared" si="32"/>
        <v>5</v>
      </c>
      <c r="L26" s="67">
        <f t="shared" si="32"/>
        <v>3</v>
      </c>
      <c r="M26" s="73" t="str">
        <f>CONCATENATE(LEFT(CONCATENATE(IF(N25&gt;0, CONCATENATE(N25,"*",$D$8,"+"),""), IF(O25&gt;0, CONCATENATE(O25,"*",$E$8,"+"),""), IF(P25&gt;0, CONCATENATE(P25,"*",$F$8,"+"),""), IF(N26&gt;0, CONCATENATE(N26,"*",$D$9,"+"),""), IF(O26&gt;0, CONCATENATE(O26,"*",$E$9,"+"),""), IF(P26&gt;0, CONCATENATE(P26,"*",$F$9,"+"),""), IF(N27&gt;0, CONCATENATE(N27,"*",$D$10,"+"),""), IF(O27&gt;0, CONCATENATE(O27,"*",$E$10,"+"),""), IF(P27&gt;0, CONCATENATE(P27,"*",$F$10,"+"),"")), LEN(CONCATENATE(IF(N25&gt;0, CONCATENATE(N25,"*",$D$8,"+"),""), IF(O25&gt;0, CONCATENATE(O25,"*",$E$8,"+"),""), IF(P25&gt;0, CONCATENATE(P25,"*",$F$8,"+"),""), IF(N26&gt;0, CONCATENATE(N26,"*",$D$9,"+"),""), IF(O26&gt;0, CONCATENATE(O26,"*",$E$9,"+"),""), IF(P26&gt;0, CONCATENATE(P26,"*",$F$9,"+"),""), IF(N27&gt;0, CONCATENATE(N27,"*",$D$10,"+"),""), IF(O27&gt;0, CONCATENATE(O27,"*",$E$10,"+"),""), IF(P27&gt;0, CONCATENATE(P27,"*",$F$10,"+"),"")))-1), " = ", ROUND($C$9*(N25*$D$8+O25*$E$8+P25*$F$8+N26*$D$9+O26*$E$9+P26*$F$9+N27*$D$10+O27*$E$10+P27*$F$10), 4))</f>
        <v>7*2+2*3+7*7+5*6+3*7+3*2+7*3+5*5+5*3 = 187</v>
      </c>
      <c r="N26" s="67">
        <f t="shared" ref="N26:N27" si="38">D5</f>
        <v>5</v>
      </c>
      <c r="O26" s="67">
        <f t="shared" si="33"/>
        <v>3</v>
      </c>
      <c r="P26" s="67">
        <f t="shared" si="33"/>
        <v>3</v>
      </c>
      <c r="Q26" s="73" t="str">
        <f>CONCATENATE(LEFT(CONCATENATE(IF(R25&gt;0, CONCATENATE(R25,"*",$D$8,"+"),""), IF(S25&gt;0, CONCATENATE(S25,"*",$E$8,"+"),""), IF(T25&gt;0, CONCATENATE(T25,"*",$F$8,"+"),""), IF(R26&gt;0, CONCATENATE(R26,"*",$D$9,"+"),""), IF(S26&gt;0, CONCATENATE(S26,"*",$E$9,"+"),""), IF(T26&gt;0, CONCATENATE(T26,"*",$F$9,"+"),""), IF(R27&gt;0, CONCATENATE(R27,"*",$D$10,"+"),""), IF(S27&gt;0, CONCATENATE(S27,"*",$E$10,"+"),""), IF(T27&gt;0, CONCATENATE(T27,"*",$F$10,"+"),"")), LEN(CONCATENATE(IF(R25&gt;0, CONCATENATE(R25,"*",$D$8,"+"),""), IF(S25&gt;0, CONCATENATE(S25,"*",$E$8,"+"),""), IF(T25&gt;0, CONCATENATE(T25,"*",$F$8,"+"),""), IF(R26&gt;0, CONCATENATE(R26,"*",$D$9,"+"),""), IF(S26&gt;0, CONCATENATE(S26,"*",$E$9,"+"),""), IF(T26&gt;0, CONCATENATE(T26,"*",$F$9,"+"),""), IF(R27&gt;0, CONCATENATE(R27,"*",$D$10,"+"),""), IF(S27&gt;0, CONCATENATE(S27,"*",$E$10,"+"),""), IF(T27&gt;0, CONCATENATE(T27,"*",$F$10,"+"),"")))-1), " = ", ROUND($C$9*(R25*$D$8+S25*$E$8+T25*$F$8+R26*$D$9+S26*$E$9+T26*$F$9+R27*$D$10+S27*$E$10+T27*$F$10), 4))</f>
        <v>2*2+7*3+3*6+3*7+5*3+5*5 = 104</v>
      </c>
      <c r="R26" s="67">
        <f t="shared" ref="R26:R27" si="39">E5</f>
        <v>3</v>
      </c>
      <c r="S26" s="67">
        <f t="shared" si="34"/>
        <v>3</v>
      </c>
      <c r="T26" s="38">
        <f t="shared" si="34"/>
        <v>0</v>
      </c>
    </row>
    <row r="27" spans="1:20" x14ac:dyDescent="0.25">
      <c r="A27" s="73"/>
      <c r="B27" s="38">
        <f t="shared" si="35"/>
        <v>0</v>
      </c>
      <c r="C27" s="67">
        <f t="shared" si="35"/>
        <v>4</v>
      </c>
      <c r="D27" s="67">
        <f t="shared" si="35"/>
        <v>4</v>
      </c>
      <c r="E27" s="74"/>
      <c r="F27" s="67">
        <f t="shared" si="36"/>
        <v>4</v>
      </c>
      <c r="G27" s="67">
        <f t="shared" si="31"/>
        <v>4</v>
      </c>
      <c r="H27" s="67">
        <f t="shared" si="31"/>
        <v>7</v>
      </c>
      <c r="I27" s="74"/>
      <c r="J27" s="67">
        <f t="shared" si="37"/>
        <v>4</v>
      </c>
      <c r="K27" s="67">
        <f t="shared" si="32"/>
        <v>7</v>
      </c>
      <c r="L27" s="67">
        <f t="shared" si="32"/>
        <v>5</v>
      </c>
      <c r="M27" s="74"/>
      <c r="N27" s="67">
        <f t="shared" si="38"/>
        <v>7</v>
      </c>
      <c r="O27" s="67">
        <f t="shared" si="33"/>
        <v>5</v>
      </c>
      <c r="P27" s="67">
        <f t="shared" si="33"/>
        <v>5</v>
      </c>
      <c r="Q27" s="74"/>
      <c r="R27" s="67">
        <f t="shared" si="39"/>
        <v>5</v>
      </c>
      <c r="S27" s="67">
        <f t="shared" si="34"/>
        <v>5</v>
      </c>
      <c r="T27" s="38">
        <f t="shared" si="34"/>
        <v>0</v>
      </c>
    </row>
    <row r="28" spans="1:20" x14ac:dyDescent="0.25">
      <c r="A28" s="73"/>
      <c r="B28" s="28"/>
      <c r="C28" s="28"/>
      <c r="D28" s="28"/>
      <c r="E28" s="74"/>
      <c r="F28" s="28"/>
      <c r="G28" s="28"/>
      <c r="H28" s="28"/>
      <c r="I28" s="74"/>
      <c r="J28" s="28"/>
      <c r="K28" s="28"/>
      <c r="L28" s="28"/>
      <c r="M28" s="74"/>
      <c r="N28" s="28"/>
      <c r="O28" s="28"/>
      <c r="P28" s="28"/>
      <c r="Q28" s="74"/>
      <c r="R28" s="28"/>
      <c r="S28" s="28"/>
      <c r="T28" s="28"/>
    </row>
    <row r="29" spans="1:20" x14ac:dyDescent="0.25">
      <c r="A29" s="73"/>
      <c r="B29" s="38">
        <f>A5</f>
        <v>0</v>
      </c>
      <c r="C29" s="67">
        <f t="shared" ref="C29:D29" si="40">B5</f>
        <v>4</v>
      </c>
      <c r="D29" s="67">
        <f t="shared" si="40"/>
        <v>3</v>
      </c>
      <c r="E29" s="74"/>
      <c r="F29" s="67">
        <f>B5</f>
        <v>4</v>
      </c>
      <c r="G29" s="67">
        <f t="shared" ref="G29:H31" si="41">C5</f>
        <v>3</v>
      </c>
      <c r="H29" s="67">
        <f t="shared" si="41"/>
        <v>5</v>
      </c>
      <c r="I29" s="74"/>
      <c r="J29" s="67">
        <f>C5</f>
        <v>3</v>
      </c>
      <c r="K29" s="67">
        <f t="shared" ref="K29:L31" si="42">D5</f>
        <v>5</v>
      </c>
      <c r="L29" s="67">
        <f t="shared" si="42"/>
        <v>3</v>
      </c>
      <c r="M29" s="74"/>
      <c r="N29" s="67">
        <f>D5</f>
        <v>5</v>
      </c>
      <c r="O29" s="67">
        <f t="shared" ref="O29:P31" si="43">E5</f>
        <v>3</v>
      </c>
      <c r="P29" s="67">
        <f t="shared" si="43"/>
        <v>3</v>
      </c>
      <c r="Q29" s="74"/>
      <c r="R29" s="67">
        <f>E5</f>
        <v>3</v>
      </c>
      <c r="S29" s="67">
        <f t="shared" ref="S29:T31" si="44">F5</f>
        <v>3</v>
      </c>
      <c r="T29" s="38">
        <f t="shared" si="44"/>
        <v>0</v>
      </c>
    </row>
    <row r="30" spans="1:20" x14ac:dyDescent="0.25">
      <c r="A30" s="73" t="str">
        <f>CONCATENATE(LEFT(CONCATENATE(IF(B29&gt;0, CONCATENATE(B29,"*",$D$8,"+"),""), IF(C29&gt;0, CONCATENATE(C29,"*",$E$8,"+"),""), IF(D29&gt;0, CONCATENATE(D29,"*",$F$8,"+"),""), IF(B30&gt;0, CONCATENATE(B30,"*",$D$9,"+"),""), IF(C30&gt;0, CONCATENATE(C30,"*",$E$9,"+"),""), IF(D30&gt;0, CONCATENATE(D30,"*",$F$9,"+"),""), IF(B31&gt;0, CONCATENATE(B31,"*",$D$10,"+"),""), IF(C31&gt;0, CONCATENATE(C31,"*",$E$10,"+"),""), IF(D31&gt;0, CONCATENATE(D31,"*",$F$10,"+"),"")), LEN(CONCATENATE(IF(B29&gt;0, CONCATENATE(B29,"*",$D$8,"+"),""), IF(C29&gt;0, CONCATENATE(C29,"*",$E$8,"+"),""), IF(D29&gt;0, CONCATENATE(D29,"*",$F$8,"+"),""), IF(B30&gt;0, CONCATENATE(B30,"*",$D$9,"+"),""), IF(C30&gt;0, CONCATENATE(C30,"*",$E$9,"+"),""), IF(D30&gt;0, CONCATENATE(D30,"*",$F$9,"+"),""), IF(B31&gt;0, CONCATENATE(B31,"*",$D$10,"+"),""), IF(C31&gt;0, CONCATENATE(C31,"*",$E$10,"+"),""), IF(D31&gt;0, CONCATENATE(D31,"*",$F$10,"+"),"")))-1), " = ", ROUND($C$9*(B29*$D$8+C29*$E$8+D29*$F$8+B30*$D$9+C30*$E$9+D30*$F$9+B31*$D$10+C31*$E$10+D31*$F$10), 4))</f>
        <v>4*3+3*7+4*7+4*2 = 69</v>
      </c>
      <c r="B30" s="38">
        <f t="shared" ref="B30:D31" si="45">A6</f>
        <v>0</v>
      </c>
      <c r="C30" s="67">
        <f t="shared" si="45"/>
        <v>4</v>
      </c>
      <c r="D30" s="67">
        <f t="shared" si="45"/>
        <v>4</v>
      </c>
      <c r="E30" s="73" t="str">
        <f>CONCATENATE(LEFT(CONCATENATE(IF(F29&gt;0, CONCATENATE(F29,"*",$D$8,"+"),""), IF(G29&gt;0, CONCATENATE(G29,"*",$E$8,"+"),""), IF(H29&gt;0, CONCATENATE(H29,"*",$F$8,"+"),""), IF(F30&gt;0, CONCATENATE(F30,"*",$D$9,"+"),""), IF(G30&gt;0, CONCATENATE(G30,"*",$E$9,"+"),""), IF(H30&gt;0, CONCATENATE(H30,"*",$F$9,"+"),""), IF(F31&gt;0, CONCATENATE(F31,"*",$D$10,"+"),""), IF(G31&gt;0, CONCATENATE(G31,"*",$E$10,"+"),""), IF(H31&gt;0, CONCATENATE(H31,"*",$F$10,"+"),"")), LEN(CONCATENATE(IF(F29&gt;0, CONCATENATE(F29,"*",$D$8,"+"),""), IF(G29&gt;0, CONCATENATE(G29,"*",$E$8,"+"),""), IF(H29&gt;0, CONCATENATE(H29,"*",$F$8,"+"),""), IF(F30&gt;0, CONCATENATE(F30,"*",$D$9,"+"),""), IF(G30&gt;0, CONCATENATE(G30,"*",$E$9,"+"),""), IF(H30&gt;0, CONCATENATE(H30,"*",$F$9,"+"),""), IF(F31&gt;0, CONCATENATE(F31,"*",$D$10,"+"),""), IF(G31&gt;0, CONCATENATE(G31,"*",$E$10,"+"),""), IF(H31&gt;0, CONCATENATE(H31,"*",$F$10,"+"),"")))-1), " = ", ROUND($C$9*(F29*$D$8+G29*$E$8+H29*$F$8+F30*$D$9+G30*$E$9+H30*$F$9+F31*$D$10+G31*$E$10+H31*$F$10), 4))</f>
        <v>4*2+3*3+5*7+4*6+4*7+7*2 = 118</v>
      </c>
      <c r="F30" s="67">
        <f t="shared" ref="F30:F31" si="46">B6</f>
        <v>4</v>
      </c>
      <c r="G30" s="67">
        <f t="shared" si="41"/>
        <v>4</v>
      </c>
      <c r="H30" s="67">
        <f t="shared" si="41"/>
        <v>7</v>
      </c>
      <c r="I30" s="73" t="str">
        <f>CONCATENATE(LEFT(CONCATENATE(IF(J29&gt;0, CONCATENATE(J29,"*",$D$8,"+"),""), IF(K29&gt;0, CONCATENATE(K29,"*",$E$8,"+"),""), IF(L29&gt;0, CONCATENATE(L29,"*",$F$8,"+"),""), IF(J30&gt;0, CONCATENATE(J30,"*",$D$9,"+"),""), IF(K30&gt;0, CONCATENATE(K30,"*",$E$9,"+"),""), IF(L30&gt;0, CONCATENATE(L30,"*",$F$9,"+"),""), IF(J31&gt;0, CONCATENATE(J31,"*",$D$10,"+"),""), IF(K31&gt;0, CONCATENATE(K31,"*",$E$10,"+"),""), IF(L31&gt;0, CONCATENATE(L31,"*",$F$10,"+"),"")), LEN(CONCATENATE(IF(J29&gt;0, CONCATENATE(J29,"*",$D$8,"+"),""), IF(K29&gt;0, CONCATENATE(K29,"*",$E$8,"+"),""), IF(L29&gt;0, CONCATENATE(L29,"*",$F$8,"+"),""), IF(J30&gt;0, CONCATENATE(J30,"*",$D$9,"+"),""), IF(K30&gt;0, CONCATENATE(K30,"*",$E$9,"+"),""), IF(L30&gt;0, CONCATENATE(L30,"*",$F$9,"+"),""), IF(J31&gt;0, CONCATENATE(J31,"*",$D$10,"+"),""), IF(K31&gt;0, CONCATENATE(K31,"*",$E$10,"+"),""), IF(L31&gt;0, CONCATENATE(L31,"*",$F$10,"+"),"")))-1), " = ", ROUND($C$9*(J29*$D$8+K29*$E$8+L29*$F$8+J30*$D$9+K30*$E$9+L30*$F$9+J31*$D$10+K31*$E$10+L31*$F$10), 4))</f>
        <v>3*2+5*3+3*7+4*6+7*7+5*2 = 125</v>
      </c>
      <c r="J30" s="67">
        <f t="shared" ref="J30:J31" si="47">C6</f>
        <v>4</v>
      </c>
      <c r="K30" s="67">
        <f t="shared" si="42"/>
        <v>7</v>
      </c>
      <c r="L30" s="67">
        <f t="shared" si="42"/>
        <v>5</v>
      </c>
      <c r="M30" s="73" t="str">
        <f>CONCATENATE(LEFT(CONCATENATE(IF(N29&gt;0, CONCATENATE(N29,"*",$D$8,"+"),""), IF(O29&gt;0, CONCATENATE(O29,"*",$E$8,"+"),""), IF(P29&gt;0, CONCATENATE(P29,"*",$F$8,"+"),""), IF(N30&gt;0, CONCATENATE(N30,"*",$D$9,"+"),""), IF(O30&gt;0, CONCATENATE(O30,"*",$E$9,"+"),""), IF(P30&gt;0, CONCATENATE(P30,"*",$F$9,"+"),""), IF(N31&gt;0, CONCATENATE(N31,"*",$D$10,"+"),""), IF(O31&gt;0, CONCATENATE(O31,"*",$E$10,"+"),""), IF(P31&gt;0, CONCATENATE(P31,"*",$F$10,"+"),"")), LEN(CONCATENATE(IF(N29&gt;0, CONCATENATE(N29,"*",$D$8,"+"),""), IF(O29&gt;0, CONCATENATE(O29,"*",$E$8,"+"),""), IF(P29&gt;0, CONCATENATE(P29,"*",$F$8,"+"),""), IF(N30&gt;0, CONCATENATE(N30,"*",$D$9,"+"),""), IF(O30&gt;0, CONCATENATE(O30,"*",$E$9,"+"),""), IF(P30&gt;0, CONCATENATE(P30,"*",$F$9,"+"),""), IF(N31&gt;0, CONCATENATE(N31,"*",$D$10,"+"),""), IF(O31&gt;0, CONCATENATE(O31,"*",$E$10,"+"),""), IF(P31&gt;0, CONCATENATE(P31,"*",$F$10,"+"),"")))-1), " = ", ROUND($C$9*(N29*$D$8+O29*$E$8+P29*$F$8+N30*$D$9+O30*$E$9+P30*$F$9+N31*$D$10+O31*$E$10+P31*$F$10), 4))</f>
        <v>5*2+3*3+3*7+7*6+5*7+5*2 = 127</v>
      </c>
      <c r="N30" s="67">
        <f t="shared" ref="N30:N31" si="48">D6</f>
        <v>7</v>
      </c>
      <c r="O30" s="67">
        <f t="shared" si="43"/>
        <v>5</v>
      </c>
      <c r="P30" s="67">
        <f t="shared" si="43"/>
        <v>5</v>
      </c>
      <c r="Q30" s="73" t="str">
        <f>CONCATENATE(LEFT(CONCATENATE(IF(R29&gt;0, CONCATENATE(R29,"*",$D$8,"+"),""), IF(S29&gt;0, CONCATENATE(S29,"*",$E$8,"+"),""), IF(T29&gt;0, CONCATENATE(T29,"*",$F$8,"+"),""), IF(R30&gt;0, CONCATENATE(R30,"*",$D$9,"+"),""), IF(S30&gt;0, CONCATENATE(S30,"*",$E$9,"+"),""), IF(T30&gt;0, CONCATENATE(T30,"*",$F$9,"+"),""), IF(R31&gt;0, CONCATENATE(R31,"*",$D$10,"+"),""), IF(S31&gt;0, CONCATENATE(S31,"*",$E$10,"+"),""), IF(T31&gt;0, CONCATENATE(T31,"*",$F$10,"+"),"")), LEN(CONCATENATE(IF(R29&gt;0, CONCATENATE(R29,"*",$D$8,"+"),""), IF(S29&gt;0, CONCATENATE(S29,"*",$E$8,"+"),""), IF(T29&gt;0, CONCATENATE(T29,"*",$F$8,"+"),""), IF(R30&gt;0, CONCATENATE(R30,"*",$D$9,"+"),""), IF(S30&gt;0, CONCATENATE(S30,"*",$E$9,"+"),""), IF(T30&gt;0, CONCATENATE(T30,"*",$F$9,"+"),""), IF(R31&gt;0, CONCATENATE(R31,"*",$D$10,"+"),""), IF(S31&gt;0, CONCATENATE(S31,"*",$E$10,"+"),""), IF(T31&gt;0, CONCATENATE(T31,"*",$F$10,"+"),"")))-1), " = ", ROUND($C$9*(R29*$D$8+S29*$E$8+T29*$F$8+R30*$D$9+S30*$E$9+T30*$F$9+R31*$D$10+S31*$E$10+T31*$F$10), 4))</f>
        <v>3*2+3*3+5*6+5*7 = 80</v>
      </c>
      <c r="R30" s="67">
        <f t="shared" ref="R30:R31" si="49">E6</f>
        <v>5</v>
      </c>
      <c r="S30" s="67">
        <f t="shared" si="44"/>
        <v>5</v>
      </c>
      <c r="T30" s="38">
        <f t="shared" si="44"/>
        <v>0</v>
      </c>
    </row>
    <row r="31" spans="1:20" x14ac:dyDescent="0.25">
      <c r="A31" s="73"/>
      <c r="B31" s="38">
        <f t="shared" si="45"/>
        <v>0</v>
      </c>
      <c r="C31" s="38">
        <f t="shared" si="45"/>
        <v>0</v>
      </c>
      <c r="D31" s="38">
        <f t="shared" si="45"/>
        <v>0</v>
      </c>
      <c r="E31" s="74"/>
      <c r="F31" s="38">
        <f t="shared" si="46"/>
        <v>0</v>
      </c>
      <c r="G31" s="38">
        <f t="shared" si="41"/>
        <v>0</v>
      </c>
      <c r="H31" s="38">
        <f t="shared" si="41"/>
        <v>0</v>
      </c>
      <c r="I31" s="74"/>
      <c r="J31" s="38">
        <f t="shared" si="47"/>
        <v>0</v>
      </c>
      <c r="K31" s="38">
        <f t="shared" si="42"/>
        <v>0</v>
      </c>
      <c r="L31" s="38">
        <f t="shared" si="42"/>
        <v>0</v>
      </c>
      <c r="M31" s="74"/>
      <c r="N31" s="38">
        <f t="shared" si="48"/>
        <v>0</v>
      </c>
      <c r="O31" s="38">
        <f t="shared" si="43"/>
        <v>0</v>
      </c>
      <c r="P31" s="38">
        <f t="shared" si="43"/>
        <v>0</v>
      </c>
      <c r="Q31" s="74"/>
      <c r="R31" s="38">
        <f t="shared" si="49"/>
        <v>0</v>
      </c>
      <c r="S31" s="38">
        <f t="shared" si="44"/>
        <v>0</v>
      </c>
      <c r="T31" s="38">
        <f t="shared" si="44"/>
        <v>0</v>
      </c>
    </row>
    <row r="33" spans="1:21" ht="99" x14ac:dyDescent="3.95">
      <c r="A33" t="s">
        <v>72</v>
      </c>
      <c r="B33" s="89" t="str">
        <f>A14</f>
        <v>5*7+7*2+2*5+2*3 = 65</v>
      </c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1"/>
    </row>
    <row r="35" spans="1:21" ht="99" x14ac:dyDescent="3.95">
      <c r="A35" t="s">
        <v>73</v>
      </c>
      <c r="B35" s="89" t="str">
        <f>E14</f>
        <v>5*6+7*7+6*2+2*3+2*5+3*3 = 116</v>
      </c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1"/>
    </row>
    <row r="37" spans="1:21" ht="99" x14ac:dyDescent="3.95">
      <c r="A37" t="s">
        <v>74</v>
      </c>
      <c r="B37" s="89" t="str">
        <f>I14</f>
        <v>7*6+6*7+4*2+2*3+3*5+7*3 = 134</v>
      </c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1"/>
    </row>
    <row r="39" spans="1:21" ht="99" x14ac:dyDescent="3.95">
      <c r="A39" t="s">
        <v>75</v>
      </c>
      <c r="B39" s="89" t="str">
        <f>M14</f>
        <v>6*6+4*7+3*2+3*3+7*5+5*3 = 129</v>
      </c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1"/>
    </row>
    <row r="41" spans="1:21" ht="99" x14ac:dyDescent="3.95">
      <c r="A41" t="s">
        <v>76</v>
      </c>
      <c r="B41" s="89" t="str">
        <f>Q14</f>
        <v>4*6+3*7+7*3+5*5 = 91</v>
      </c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1"/>
    </row>
    <row r="43" spans="1:21" ht="99" x14ac:dyDescent="3.95">
      <c r="A43" t="s">
        <v>77</v>
      </c>
      <c r="B43" s="89" t="str">
        <f>A18</f>
        <v>5*3+7*7+2*7+2*2+5*5+6*3 = 125</v>
      </c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1"/>
    </row>
    <row r="45" spans="1:21" ht="99" x14ac:dyDescent="3.95">
      <c r="A45" t="s">
        <v>78</v>
      </c>
      <c r="B45" s="89" t="str">
        <f>E18</f>
        <v>5*2+7*3+6*7+2*6+2*7+3*2+5*3+6*5+7*3 = 171</v>
      </c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1"/>
    </row>
    <row r="47" spans="1:21" ht="99" x14ac:dyDescent="3.95">
      <c r="A47" t="s">
        <v>79</v>
      </c>
      <c r="B47" s="89" t="str">
        <f>I18</f>
        <v>7*2+6*3+4*7+2*6+3*7+7*2+6*3+7*5+2*3 = 166</v>
      </c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1"/>
    </row>
    <row r="49" spans="1:21" ht="99" x14ac:dyDescent="3.95">
      <c r="A49" t="s">
        <v>80</v>
      </c>
      <c r="B49" s="89" t="str">
        <f>M18</f>
        <v>6*2+4*3+3*7+3*6+7*7+5*2+7*3+2*5+7*3 = 174</v>
      </c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1"/>
    </row>
    <row r="51" spans="1:21" ht="99" x14ac:dyDescent="3.95">
      <c r="A51" t="s">
        <v>81</v>
      </c>
      <c r="B51" s="89" t="str">
        <f>Q18</f>
        <v>4*2+3*3+7*6+5*7+2*3+7*5 = 135</v>
      </c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1"/>
    </row>
    <row r="53" spans="1:21" ht="99" x14ac:dyDescent="3.95">
      <c r="A53" t="s">
        <v>82</v>
      </c>
      <c r="B53" s="89" t="str">
        <f>A22</f>
        <v>2*3+2*7+5*7+6*2+4*5+3*3 = 96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1"/>
    </row>
    <row r="55" spans="1:21" ht="99" x14ac:dyDescent="3.95">
      <c r="A55" t="s">
        <v>83</v>
      </c>
      <c r="B55" s="89" t="str">
        <f>E22</f>
        <v>2*2+2*3+3*7+5*6+6*7+7*2+4*3+3*5+5*3 = 159</v>
      </c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1"/>
    </row>
    <row r="57" spans="1:21" ht="99" x14ac:dyDescent="3.95">
      <c r="A57" t="s">
        <v>84</v>
      </c>
      <c r="B57" s="89" t="str">
        <f>I22</f>
        <v>2*2+3*3+7*7+6*6+7*7+2*2+3*3+5*5+3*3 = 194</v>
      </c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1"/>
    </row>
    <row r="59" spans="1:21" ht="99" x14ac:dyDescent="3.95">
      <c r="A59" t="s">
        <v>85</v>
      </c>
      <c r="B59" s="89" t="str">
        <f>M22</f>
        <v>3*2+7*3+5*7+7*6+2*7+7*2+5*3+3*5+3*3 = 171</v>
      </c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1"/>
    </row>
    <row r="61" spans="1:21" ht="99" x14ac:dyDescent="3.95">
      <c r="A61" t="s">
        <v>86</v>
      </c>
      <c r="B61" s="89" t="str">
        <f>Q22</f>
        <v>7*2+5*3+2*6+7*7+3*3+3*5 = 114</v>
      </c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1"/>
    </row>
    <row r="63" spans="1:21" ht="99" x14ac:dyDescent="3.95">
      <c r="A63" t="s">
        <v>87</v>
      </c>
      <c r="B63" s="89" t="str">
        <f>A26</f>
        <v>5*3+6*7+4*7+3*2+4*5+4*3 = 123</v>
      </c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1"/>
    </row>
    <row r="65" spans="1:21" ht="99" x14ac:dyDescent="3.95">
      <c r="A65" t="s">
        <v>88</v>
      </c>
      <c r="B65" s="89" t="str">
        <f>E26</f>
        <v>5*2+6*3+7*7+4*6+3*7+5*2+4*3+4*5+7*3 = 185</v>
      </c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1"/>
    </row>
    <row r="67" spans="1:21" ht="99" x14ac:dyDescent="3.95">
      <c r="A67" t="s">
        <v>89</v>
      </c>
      <c r="B67" s="89" t="str">
        <f>I26</f>
        <v>6*2+7*3+2*7+3*6+5*7+3*2+4*3+7*5+5*3 = 168</v>
      </c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1"/>
    </row>
    <row r="69" spans="1:21" ht="99" x14ac:dyDescent="3.95">
      <c r="A69" t="s">
        <v>90</v>
      </c>
      <c r="B69" s="89" t="str">
        <f>M26</f>
        <v>7*2+2*3+7*7+5*6+3*7+3*2+7*3+5*5+5*3 = 187</v>
      </c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1"/>
    </row>
    <row r="71" spans="1:21" ht="99" x14ac:dyDescent="3.95">
      <c r="A71" t="s">
        <v>91</v>
      </c>
      <c r="B71" s="89" t="str">
        <f>Q26</f>
        <v>2*2+7*3+3*6+3*7+5*3+5*5 = 104</v>
      </c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1"/>
    </row>
    <row r="73" spans="1:21" ht="99" x14ac:dyDescent="3.95">
      <c r="A73" t="s">
        <v>92</v>
      </c>
      <c r="B73" s="89" t="str">
        <f>A30</f>
        <v>4*3+3*7+4*7+4*2 = 69</v>
      </c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1"/>
    </row>
    <row r="75" spans="1:21" ht="99" x14ac:dyDescent="3.95">
      <c r="A75" t="s">
        <v>93</v>
      </c>
      <c r="B75" s="89" t="str">
        <f>E30</f>
        <v>4*2+3*3+5*7+4*6+4*7+7*2 = 118</v>
      </c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1"/>
    </row>
    <row r="77" spans="1:21" ht="99" x14ac:dyDescent="3.95">
      <c r="A77" t="s">
        <v>94</v>
      </c>
      <c r="B77" s="89" t="str">
        <f>I30</f>
        <v>3*2+5*3+3*7+4*6+7*7+5*2 = 125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1"/>
    </row>
    <row r="79" spans="1:21" ht="99" x14ac:dyDescent="3.95">
      <c r="A79" t="s">
        <v>95</v>
      </c>
      <c r="B79" s="89" t="str">
        <f>M30</f>
        <v>5*2+3*3+3*7+7*6+5*7+5*2 = 127</v>
      </c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1"/>
    </row>
    <row r="81" spans="1:21" ht="99" x14ac:dyDescent="3.95">
      <c r="A81" t="s">
        <v>96</v>
      </c>
      <c r="B81" s="89" t="str">
        <f>Q30</f>
        <v>3*2+3*3+5*6+5*7 = 80</v>
      </c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1"/>
    </row>
  </sheetData>
  <mergeCells count="25">
    <mergeCell ref="B81:U81"/>
    <mergeCell ref="B69:U69"/>
    <mergeCell ref="B71:U71"/>
    <mergeCell ref="B73:U73"/>
    <mergeCell ref="B75:U75"/>
    <mergeCell ref="B77:U77"/>
    <mergeCell ref="B79:U79"/>
    <mergeCell ref="B67:U67"/>
    <mergeCell ref="B45:U45"/>
    <mergeCell ref="B47:U47"/>
    <mergeCell ref="B49:U49"/>
    <mergeCell ref="B51:U51"/>
    <mergeCell ref="B53:U53"/>
    <mergeCell ref="B55:U55"/>
    <mergeCell ref="B57:U57"/>
    <mergeCell ref="B59:U59"/>
    <mergeCell ref="B61:U61"/>
    <mergeCell ref="B63:U63"/>
    <mergeCell ref="B65:U65"/>
    <mergeCell ref="B43:U43"/>
    <mergeCell ref="B33:U33"/>
    <mergeCell ref="B35:U35"/>
    <mergeCell ref="B37:U37"/>
    <mergeCell ref="B39:U39"/>
    <mergeCell ref="B41:U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Kirsch</vt:lpstr>
      <vt:lpstr>histogram matching</vt:lpstr>
      <vt:lpstr>PhepTuongQuan</vt:lpstr>
      <vt:lpstr>LocTrungVi</vt:lpstr>
      <vt:lpstr>Gaussin</vt:lpstr>
      <vt:lpstr>keo dan do tuong phan</vt:lpstr>
      <vt:lpstr>tương quan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2023-07-27T02:41:58Z</dcterms:modified>
</cp:coreProperties>
</file>