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a59cd0d5af6f61d6/Documents/Tester/303/ASM/ASM 1/STP303x_ASM1_xuandtaFX20338@funix.edu.vn/"/>
    </mc:Choice>
  </mc:AlternateContent>
  <xr:revisionPtr revIDLastSave="83" documentId="13_ncr:1_{D5E4DAE2-FFB2-4F6C-A78C-AFEC7B78AD18}" xr6:coauthVersionLast="47" xr6:coauthVersionMax="47" xr10:uidLastSave="{818EC5B4-EEBB-4038-A255-382490DE2DF3}"/>
  <bookViews>
    <workbookView minimized="1" xWindow="11625" yWindow="1035" windowWidth="8925" windowHeight="10800" activeTab="2" xr2:uid="{00000000-000D-0000-FFFF-FFFF00000000}"/>
  </bookViews>
  <sheets>
    <sheet name="Cover" sheetId="1" r:id="rId1"/>
    <sheet name="Test Report" sheetId="2" r:id="rId2"/>
    <sheet name="Organisation List" sheetId="3" r:id="rId3"/>
    <sheet name="Organsation Create" sheetId="8" r:id="rId4"/>
    <sheet name="UI" sheetId="5" r:id="rId5"/>
  </sheets>
  <definedNames>
    <definedName name="_xlnm._FilterDatabase" localSheetId="2" hidden="1">'Organisation List'!$A$8:$I$10</definedName>
    <definedName name="BOX_01">'Organsation Create'!$A$49</definedName>
    <definedName name="IMAGE02">'Organisation List'!$E$11</definedName>
    <definedName name="IMAGE03">UI!$A$1</definedName>
    <definedName name="IMAGE041">'Organsation Create'!$E$12</definedName>
    <definedName name="IMAGE042">UI!$A$2</definedName>
    <definedName name="IMAGE051">'Organsation Create'!$E$17</definedName>
    <definedName name="IMAGE052">UI!$A$3</definedName>
    <definedName name="IMAGE061">'Organsation Create'!$E$26</definedName>
    <definedName name="IMAGE062">UI!$A$4</definedName>
    <definedName name="IMAGE071">'Organsation Create'!$E$32</definedName>
    <definedName name="IMAGE072">UI!$A$5</definedName>
    <definedName name="IMAGE081">'Organsation Create'!$E$46</definedName>
    <definedName name="IMAGE082">UI!$A$6</definedName>
    <definedName name="IMAGE091">'Organsation Create'!$E$49</definedName>
    <definedName name="IMAGE092">UI!$A$7</definedName>
    <definedName name="IMAGE101">'Organsation Create'!$E$51</definedName>
    <definedName name="IMAGE102">UI!$A$8</definedName>
    <definedName name="Organisation_List">'Organisation List'!$B$1</definedName>
    <definedName name="Organsation_Create">'Organsation Create'!$B$1</definedName>
    <definedName name="Performan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3" l="1"/>
  <c r="B8" i="5"/>
  <c r="F6" i="2" l="1"/>
  <c r="F5" i="2"/>
  <c r="B6" i="2"/>
  <c r="B5" i="2"/>
  <c r="B4" i="2"/>
  <c r="H24" i="3"/>
  <c r="H25" i="3"/>
  <c r="H26" i="3"/>
  <c r="H27" i="3"/>
  <c r="H28" i="3"/>
  <c r="H29" i="3"/>
  <c r="H30" i="3"/>
  <c r="H31" i="3"/>
  <c r="H32" i="3"/>
  <c r="H33" i="3"/>
  <c r="H34" i="3"/>
  <c r="H35" i="3"/>
  <c r="H23" i="3"/>
  <c r="H22" i="3"/>
  <c r="H11" i="3"/>
  <c r="H12" i="3"/>
  <c r="H13" i="3"/>
  <c r="H14" i="3"/>
  <c r="H15" i="3"/>
  <c r="H16" i="3"/>
  <c r="H17" i="3"/>
  <c r="H18" i="3"/>
  <c r="H19" i="3"/>
  <c r="H20" i="3"/>
  <c r="F4" i="2"/>
  <c r="A11" i="8" l="1"/>
  <c r="A12" i="8"/>
  <c r="H12" i="8"/>
  <c r="A13" i="8"/>
  <c r="H13" i="8"/>
  <c r="A14" i="8"/>
  <c r="H14" i="8"/>
  <c r="A15" i="8"/>
  <c r="A16" i="8"/>
  <c r="H16" i="8"/>
  <c r="A17" i="8"/>
  <c r="H17" i="8"/>
  <c r="A18" i="8"/>
  <c r="H18" i="8"/>
  <c r="A19" i="8"/>
  <c r="H19" i="8"/>
  <c r="A20" i="8"/>
  <c r="H20" i="8"/>
  <c r="A21" i="8"/>
  <c r="H21" i="8"/>
  <c r="A22" i="8"/>
  <c r="H22" i="8"/>
  <c r="A23" i="8"/>
  <c r="H23" i="8"/>
  <c r="A24" i="8"/>
  <c r="A25" i="8"/>
  <c r="H25" i="8"/>
  <c r="A26" i="8"/>
  <c r="H26" i="8"/>
  <c r="A27" i="8"/>
  <c r="H27" i="8"/>
  <c r="A28" i="8"/>
  <c r="H28" i="8"/>
  <c r="A29" i="8"/>
  <c r="H29" i="8"/>
  <c r="A30" i="8"/>
  <c r="A31" i="8"/>
  <c r="H31" i="8"/>
  <c r="A32" i="8"/>
  <c r="H32" i="8"/>
  <c r="A33" i="8"/>
  <c r="H33" i="8"/>
  <c r="A34" i="8"/>
  <c r="H34" i="8"/>
  <c r="A35" i="8"/>
  <c r="H35" i="8"/>
  <c r="A36" i="8"/>
  <c r="A37" i="8"/>
  <c r="H37" i="8"/>
  <c r="A38" i="8"/>
  <c r="H38" i="8"/>
  <c r="A39" i="8"/>
  <c r="H39" i="8"/>
  <c r="A40" i="8"/>
  <c r="H40" i="8"/>
  <c r="A41" i="8"/>
  <c r="H41" i="8"/>
  <c r="A42" i="8"/>
  <c r="H42" i="8"/>
  <c r="A43" i="8"/>
  <c r="H43" i="8"/>
  <c r="A44" i="8"/>
  <c r="H44" i="8"/>
  <c r="A45" i="8"/>
  <c r="H45" i="8"/>
  <c r="A46" i="8"/>
  <c r="H46" i="8"/>
  <c r="A47" i="8"/>
  <c r="H47" i="8"/>
  <c r="A48" i="8"/>
  <c r="H48" i="8"/>
  <c r="A49" i="8"/>
  <c r="C50" i="8" s="1"/>
  <c r="H49" i="8"/>
  <c r="A50" i="8"/>
  <c r="H50" i="8"/>
  <c r="A51" i="8"/>
  <c r="H51" i="8"/>
  <c r="A52" i="8"/>
  <c r="H52" i="8"/>
  <c r="A53" i="8"/>
  <c r="H53" i="8"/>
  <c r="A54" i="8"/>
  <c r="H54" i="8"/>
  <c r="A55" i="8"/>
  <c r="H55" i="8"/>
  <c r="A56" i="8"/>
  <c r="H56" i="8"/>
  <c r="A57" i="8"/>
  <c r="H57" i="8"/>
  <c r="A58" i="8"/>
  <c r="H58" i="8"/>
  <c r="A59" i="8"/>
  <c r="H59" i="8"/>
  <c r="A60" i="8"/>
  <c r="H60" i="8"/>
  <c r="A61" i="8"/>
  <c r="H61" i="8"/>
  <c r="A10" i="8"/>
  <c r="H10" i="8"/>
  <c r="A5" i="8"/>
  <c r="C11" i="2" s="1"/>
  <c r="B5" i="8"/>
  <c r="D11" i="2" s="1"/>
  <c r="C5" i="8"/>
  <c r="E11" i="2" s="1"/>
  <c r="D5" i="8"/>
  <c r="F11" i="2" s="1"/>
  <c r="A9" i="8"/>
  <c r="A12" i="3"/>
  <c r="A13" i="3"/>
  <c r="A14" i="3"/>
  <c r="A15" i="3"/>
  <c r="A16" i="3"/>
  <c r="A17" i="3"/>
  <c r="A18" i="3"/>
  <c r="A19" i="3"/>
  <c r="A20" i="3"/>
  <c r="A21" i="3"/>
  <c r="A22" i="3"/>
  <c r="A23" i="3"/>
  <c r="A24" i="3"/>
  <c r="A25" i="3"/>
  <c r="A26" i="3"/>
  <c r="A27" i="3"/>
  <c r="A28" i="3"/>
  <c r="A29" i="3"/>
  <c r="A30" i="3"/>
  <c r="A31" i="3"/>
  <c r="A32" i="3"/>
  <c r="A33" i="3"/>
  <c r="A34" i="3"/>
  <c r="A35" i="3"/>
  <c r="B7" i="5"/>
  <c r="B6" i="5"/>
  <c r="B5" i="5"/>
  <c r="B4" i="5"/>
  <c r="B3" i="5"/>
  <c r="B2" i="5"/>
  <c r="B1" i="5"/>
  <c r="A10" i="3"/>
  <c r="H10" i="3"/>
  <c r="A5" i="3"/>
  <c r="C10" i="2" s="1"/>
  <c r="E5" i="8" l="1"/>
  <c r="B5" i="3"/>
  <c r="D10" i="2" s="1"/>
  <c r="C5" i="3"/>
  <c r="E10" i="2" s="1"/>
  <c r="D5" i="3"/>
  <c r="F10" i="2" s="1"/>
  <c r="A6" i="8" l="1"/>
  <c r="D6" i="8"/>
  <c r="C6" i="8"/>
  <c r="B6" i="8"/>
  <c r="G11" i="2"/>
  <c r="F17" i="2"/>
  <c r="D17" i="2"/>
  <c r="E17" i="2"/>
  <c r="C17" i="2"/>
  <c r="E5" i="3"/>
  <c r="E20" i="2" l="1"/>
  <c r="C6" i="3"/>
  <c r="G10" i="2"/>
  <c r="G17" i="2" s="1"/>
  <c r="E19" i="2" s="1"/>
  <c r="B6" i="3"/>
  <c r="D6" i="3"/>
  <c r="A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tc={977363B3-7C5B-4033-B442-B5BA675DD8DD}</author>
    <author>tc={BB72A479-0477-40D3-A352-13F073F941CF}</author>
    <author>tc={96037501-3855-46A8-BE24-155307878B0E}</author>
    <author>tc={5462EAA4-B695-4446-B6DC-202ED543C74F}</author>
    <author>tc={BD2FA5AF-2C08-4408-BEDE-D2088EBCB31A}</author>
  </authors>
  <commentList>
    <comment ref="E11"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Click ảnh để hiển thị ảnh lớn</t>
      </text>
    </comment>
    <comment ref="E26"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Ask mentor:
Nếu click vào tên cột "contact", tiếp tục click vào tên cột "contact" thì sẽ thế nào?
1. Không có chuyện gì xảy ra, vẫn sắp xếp theo thứ tự "contact"
2. Sắp xếp theo thứ tự ngược lại
3. Trở về thứ tự trước đó.
4. Ý kiến khác. 
---------------
Answer
em click lại một lần nữa vào tên cột "Contact" thì Sắp xếp theo thứ tự ngược lại của alphabe tức là trở lại thứ tự ban đầu trước khi nhấp vào tên cột. Chúc em thành công! 
----------------------------
Em thấy 2 ý bôi đen nội dung khác nhau=&gt; Em thấy hơi phức tạp nên em nghĩ nên Q&amp;A lại với Khách hàng chứ em sẽ không viết thêm ạ.</t>
      </text>
    </comment>
    <comment ref="E27"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SRS ghi là mỗi trang có 15 bản ghi trong khi hình ảnh thiết kế lại chỉ có 14 bản ghi. Em đã Ask mentor thì mentor đã xác nhận có nhầm nhẫn trong hình ảnh, hoặc trong số lượng bản ghi mỗi trang</t>
      </text>
    </comment>
    <comment ref="C28"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Em để điện số file đã import &gt; 30 để hiển thị tối thiểu 3 trang, giúp kiểm tra được chức năng trang đầu/ trang cuối</t>
      </text>
    </comment>
    <comment ref="E32" authorId="4" shapeId="0" xr:uid="{00000000-0006-0000-0200-000005000000}">
      <text>
        <t>[Threaded comment]
Your version of Excel allows you to read this threaded comment; however, any edits to it will get removed if the file is opened in a newer version of Excel. Learn more: https://go.microsoft.com/fwlink/?linkid=870924
Comment:
    Đề bài không nhắc đến việc nếu nhập số trang không hợp lệ, có hiện thông báo gì không. 
Để đơn giản em chọn là "không hiện thông báo", chỉ tự động xóa ký tự bị sai đi. 
Cụ thể khi làm doanh nghiệp có thể Q&amp;A để làm rõ hơn.
------
Đã ask mentor về vấn đề này và mentor xác nhận được phép làm như trên.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tc={F7F03392-8622-4DD4-B660-9FC382667FEA}</author>
    <author>tc={6C7CE093-25F8-4DD8-9607-64470A2E3671}</author>
    <author>tc={5F9D9F42-CEA5-47C9-B281-0B8E3C60D20D}</author>
    <author>tc={ADCFE993-4C93-4C1D-8D24-CD69707C6217}</author>
    <author>tc={E13CF8A1-F957-4B80-9536-BE526F5A0C35}</author>
    <author>tc={0D8AB4BE-8014-4B44-A6C5-D7597295A4B6}</author>
  </authors>
  <commentList>
    <comment ref="E45"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Cái này tài liệu dịch bị dịch sai là "SIC Code liên quan sẽ sẽ tự động được điền vào hộp văn bản trong Type of Business." 
------
Không phải là "trong" mà phải là "dưới" 
(Theo bản gốc là After selecting a Type of Business from pop-up window, related SIC Code will be populated to the text box under Type of Business automatically.)
----- 
Em đã báo lỗi cho Funix</t>
      </text>
    </comment>
    <comment ref="D46" authorId="1" shapeId="0" xr:uid="{00000000-0006-0000-0300-000002000000}">
      <text>
        <t xml:space="preserve">[Threaded comment]
Your version of Excel allows you to read this threaded comment; however, any edits to it will get removed if the file is opened in a newer version of Excel. Learn more: https://go.microsoft.com/fwlink/?linkid=870924
Comment:
    Cái này em kb steps để truy cập vào màn hình "Search Business Type" ạ. </t>
      </text>
    </comment>
    <comment ref="C52" authorId="2" shapeId="0" xr:uid="{00000000-0006-0000-0300-000003000000}">
      <text>
        <t>[Threaded comment]
Your version of Excel allows you to read this threaded comment; however, any edits to it will get removed if the file is opened in a newer version of Excel. Learn more: https://go.microsoft.com/fwlink/?linkid=870924
Comment:
    Mục đích của việc sử dụng toàn bộ dữ liệu acc cũ là để chắc chắn là, khi tất cả các trường dữ liệu bắt buộc cùng bị trùng lặp, thì chỉ có trường Tên là hiển thị thông báo lỗi
Reply:
    Nhập cả các trường khác để đảm bảo các trường text/textbox/checkbox còn lại là enable</t>
      </text>
    </comment>
    <comment ref="E52" authorId="3" shapeId="0" xr:uid="{00000000-0006-0000-0300-000004000000}">
      <text>
        <t>[Threaded comment]
Your version of Excel allows you to read this threaded comment; however, any edits to it will get removed if the file is opened in a newer version of Excel. Learn more: https://go.microsoft.com/fwlink/?linkid=870924
Comment:
    Ask mentor: 
nếu "Organization name có tồn tại trong hệ thống" thì sẽ hiện message là gì ạ
-----
Answer: 
về message hiển thị thông báo lỗi đã có name tồn tại trong hệ thống mà trong SRS không nói cụ thể thì em có thể tự nghĩ ra một thông báo lỗi mà em mong muốn nhé.
VD: "Organization name đã tồn tại trong hệ thống" cũng được nha em</t>
      </text>
    </comment>
    <comment ref="E53" authorId="4" shapeId="0" xr:uid="{00000000-0006-0000-0300-000005000000}">
      <text>
        <t>[Threaded comment]
Your version of Excel allows you to read this threaded comment; however, any edits to it will get removed if the file is opened in a newer version of Excel. Learn more: https://go.microsoft.com/fwlink/?linkid=870924
Comment:
    Tương tự như dòng trên, case này để đảm bảo rằng chỉ cần trường tên là duy nhất, các trường còn lại có thể trùng lặp.</t>
      </text>
    </comment>
    <comment ref="E54" authorId="5" shapeId="0" xr:uid="{00000000-0006-0000-0300-000006000000}">
      <text>
        <t>[Threaded comment]
Your version of Excel allows you to read this threaded comment; however, any edits to it will get removed if the file is opened in a newer version of Excel. Learn more: https://go.microsoft.com/fwlink/?linkid=870924
Comment:
    Bước này giúp xác định đúng nội dung thông báo lỗi, tương ứng với các lỗi. 
Chứ không bị râu ông  nọ cắm cằm bà kia :v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tc={79C0C653-9CF0-454C-AEAF-F425DDC1126E}</author>
  </authors>
  <commentList>
    <comment ref="A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Click ảnh để trở về trang testcase</t>
      </text>
    </comment>
  </commentList>
</comments>
</file>

<file path=xl/sharedStrings.xml><?xml version="1.0" encoding="utf-8"?>
<sst xmlns="http://schemas.openxmlformats.org/spreadsheetml/2006/main" count="456" uniqueCount="282">
  <si>
    <t>TEST CASE</t>
  </si>
  <si>
    <t>Project name</t>
  </si>
  <si>
    <t>Project code</t>
  </si>
  <si>
    <t>Document code</t>
  </si>
  <si>
    <t>Creator</t>
  </si>
  <si>
    <t>Reviewer/Approver</t>
  </si>
  <si>
    <t>Issue Date</t>
  </si>
  <si>
    <t>Version</t>
  </si>
  <si>
    <t>Record of change</t>
  </si>
  <si>
    <t>Change date</t>
  </si>
  <si>
    <t>Change description</t>
  </si>
  <si>
    <t>ID Name</t>
  </si>
  <si>
    <t>Change Item</t>
  </si>
  <si>
    <t>Note</t>
  </si>
  <si>
    <t>TEST REPORT</t>
  </si>
  <si>
    <t>Notes</t>
  </si>
  <si>
    <t>No</t>
  </si>
  <si>
    <t>Test items</t>
  </si>
  <si>
    <t>Pass</t>
  </si>
  <si>
    <t>Fail</t>
  </si>
  <si>
    <t>NT</t>
  </si>
  <si>
    <t>N/A</t>
  </si>
  <si>
    <t>Number of testcases</t>
  </si>
  <si>
    <t>Sub total</t>
  </si>
  <si>
    <t>Test coverage</t>
  </si>
  <si>
    <t>Test successful coverage</t>
  </si>
  <si>
    <t>Item Test</t>
  </si>
  <si>
    <t>Test requirement</t>
  </si>
  <si>
    <t>Tester</t>
  </si>
  <si>
    <t>Ensure that all features listed below work properly without any errors when using the below browers.</t>
  </si>
  <si>
    <t>Number of test cases</t>
  </si>
  <si>
    <t>ID</t>
  </si>
  <si>
    <t>Test Case Description</t>
  </si>
  <si>
    <t>Pre-condition</t>
  </si>
  <si>
    <t>Test Case Procedure</t>
  </si>
  <si>
    <t>Expected Output</t>
  </si>
  <si>
    <t>Result</t>
  </si>
  <si>
    <t>Test dateTester</t>
  </si>
  <si>
    <t>Đinh Thị Anh Xuân</t>
  </si>
  <si>
    <t xml:space="preserve">Hiển thị giao diện màn hình Organisation List </t>
  </si>
  <si>
    <t>1. Đăng nhập thành công vào hệ thống. Màn hình chính của hệ thống được hiển thị</t>
  </si>
  <si>
    <t xml:space="preserve">1. Bấm vào thanh menu trên màn hình chính.
2. Click 'Organisations’ </t>
  </si>
  <si>
    <t>Kiểm tra bố cục các mục trên màn hình</t>
  </si>
  <si>
    <t>1. [Organisation 1] Hiển thị thành công màn hình "Organisation List"</t>
  </si>
  <si>
    <t>1. Kiểm tra bố cục các mục trên màn hình</t>
  </si>
  <si>
    <t>2. Màn hình "Organisation List" hiển thị thành công</t>
  </si>
  <si>
    <t>Kiểm tra giao diện hộp kiểm "Include In-inactive"</t>
  </si>
  <si>
    <t>Kiểm tra giao diện phân trang</t>
  </si>
  <si>
    <t>1. Kiểm tra giao diện phân trang</t>
  </si>
  <si>
    <t>Kiểm tra chức năng button "Create"</t>
  </si>
  <si>
    <t>1. Click button "Create"</t>
  </si>
  <si>
    <t>1. Mở ra cửa sổ "Organisation Details"</t>
  </si>
  <si>
    <t xml:space="preserve">Kiểm tra chức năng sắp xếp sắp xếp các Organization </t>
  </si>
  <si>
    <r>
      <t xml:space="preserve">1. [Organisation 1] Hiển thị thành công </t>
    </r>
    <r>
      <rPr>
        <sz val="11"/>
        <rFont val="Calibri"/>
        <family val="2"/>
        <scheme val="minor"/>
      </rPr>
      <t>màn hình "Organisation List"
2. Đã import &gt; 30 bản ghi. 
(Gồm cả active &amp; inactive)</t>
    </r>
  </si>
  <si>
    <r>
      <t xml:space="preserve">1. [Organisation 1] Hiển thị thành công </t>
    </r>
    <r>
      <rPr>
        <sz val="11"/>
        <rFont val="Calibri"/>
        <family val="2"/>
        <scheme val="minor"/>
      </rPr>
      <t>màn hình "Organisation List"
2. Đã import &gt; 30  bản ghi. 
(Gồm cả active &amp; inactive)</t>
    </r>
  </si>
  <si>
    <t>Kiểm tra màu nền</t>
  </si>
  <si>
    <t>1. Kiểm tra màu chung, button, header name, bảng dữ liệu
2. Chọn vào 1 dòng dữ liệu</t>
  </si>
  <si>
    <t>1. Màu nền chung, button, header name, bảng dữ liệu như file thiết kế
Lưu ý: +  Nền button, header table dạng gradient
+ các dòng dữ liệu có màu nền trắng/xanh xen kẽ. 
2. Khi chọn vào 1 dòng, màu nền dòng đó sẽ chuyển thành xám.</t>
  </si>
  <si>
    <t xml:space="preserve">1. Kiểm tra định dạng các text của Title, button,  "All |0-9 | ABCDE | FGHIK",  header name, data </t>
  </si>
  <si>
    <t xml:space="preserve">1. Di chuyển chuột vào underlink
"All |0-9 | ABCDE | FGHIK" và data cột "Organization Name" 
2. Di chuyển chuột vào button
</t>
  </si>
  <si>
    <t>1. Hyperlink phải có màu xanh, khi di chuyển chuột vào hyperlink, con trỏ chuột sẽ thay đổi thành hình bàn tay
2. Khi di chuyển chuột vào button, con trỏ chuột sẽ thay đổi thành hình bàn tay, màu nền button sẽ đậm lên</t>
  </si>
  <si>
    <t>Kiểm tra các giá trị mặc định</t>
  </si>
  <si>
    <t>1. Kiểm tra giá trị mặc định của hộp kiểm
2. Kiểm tra [trang số] mặc định
3. Kiểm tra thứ tự mặc định của data</t>
  </si>
  <si>
    <t>Giá trị mặc định
1. "Include In-inactive" = uncheck
Cột "Is Active?" chỉ có giá trị Yes
2. Trang số 1
3. Sắp xếp theo thứ tự alphabe của Organisation Name</t>
  </si>
  <si>
    <t>1. Quan sát hộp kiểm
2. Check &amp; Uncheck hộp kiểm</t>
  </si>
  <si>
    <t>1. Checkbox đặt ở trên trái chữ
 Giá trị mặc định = uncheck.
2. Có thể Check &amp; Uncheck hộp kiểm (Checkbox enable)</t>
  </si>
  <si>
    <t xml:space="preserve">1. Màn hình "Organisation List" có bố cục tổng thể, bố cục bảng dữ liệu như file thiết kế
</t>
  </si>
  <si>
    <t>1. Giao diện phân trang giống như thiết kế
Giao diện ban đầu là đang ở trang 1</t>
  </si>
  <si>
    <t>Kiểm tra chức năng lọc Organization &gt;&gt; "0 - 9"</t>
  </si>
  <si>
    <t>1. Click vào "0 - 9"
2. Click vào 'ABCDE’ 
3. Click vào ‘FGHIJ’
4. Click vào ‘KLMN’
5. Click vào ‘STUV’
6. Click vào ‘WXYZ’
7. Click vào 'All'</t>
  </si>
  <si>
    <t>1. Chỉ hiển thị các Organisation Name bắt đầu bằng số.
2. Chỉ hiển thị các Organisation Name bắt đầu bằng 'ABCDE’ 
3. Chỉ hiển thị các Organisation Name bắt đầu bằng ‘FGHIJ’
4. Chỉ hiển thị các Organisation Name bắt đầu bằng ‘KLMN’
5. Chỉ hiển thị các Organisation Name bắt đầu bằng ‘STUV’
6. Chỉ hiển thị các Organisation Name bắt đầu bằng ‘WXYZ’
7. Hiển thị tất cả</t>
  </si>
  <si>
    <t>Kiểm tra chức năng hộp kiểm "Include In-active"
= Check</t>
  </si>
  <si>
    <t>1. Hộp kiểm "Include In-active"
= Check</t>
  </si>
  <si>
    <t>Kiểm tra chức năng hộp kiểm "Include In-active"
= Uncheck</t>
  </si>
  <si>
    <t>1. Hộp kiểm "Include In-active"
= Uncheck</t>
  </si>
  <si>
    <t>Cột "Is Active?"  có 2 giá trị "Yes" và "No"</t>
  </si>
  <si>
    <t>1. Cột "Is Active?" chỉ có giá trị "Yes"</t>
  </si>
  <si>
    <t>1. Click vào tên cột "Head Office Address Line 1"
2. Click vào tên cột "Postcode"
3. Click vào tên cột "Contact"
4. Check vào hộp kiểm "Include In-active"  và Click vào tên cột "Is Active?" 
5. Click vào tên cột "Organisation Name"</t>
  </si>
  <si>
    <t>1. Bảng danh sách được sắp xếp lại theo thứ tự alphabe của cột "Head Office Address Line 1"
2. Bảng danh sách được sắp xếp lại theo thứ tự alphabe của cột "Postcode"
3. Bảng danh sách được sắp xếp lại theo thứ tự alphabe của cột "Contact"
4. Bảng danh sách được sắp xếp lại theo thứ tự alphabe của cột "Is Active?" 
5. Bảng danh sách được sắp xếp lại theo thứ tự alphabe của cột "Organisation Name"</t>
  </si>
  <si>
    <t>Kiểm tra chức năng phân trang &gt;&gt; Kiểm tra số bản ghi trên mỗi trang &amp; Hiển thị data khi di chuyển giữa các trang</t>
  </si>
  <si>
    <t xml:space="preserve">1. Di chuyển giữa các trang
2. Đếm số bản ghi trên mỗi trang
3. Quan sát xem Header có bị mất không
</t>
  </si>
  <si>
    <t>2. Mỗi trang có 15 bản ghi
3. Khi di chuyển sang trang khác thì listview thay đổi, header giữ nguyên</t>
  </si>
  <si>
    <t>1. Click nút trang tiếp
2. Click nút trang trước
3. Click nút trang cuối
4. Click nút trang đầu</t>
  </si>
  <si>
    <t>Kiểm tra chức năng phân trang &gt;&gt; Các nút trang tiếp/trang trước/trang đầu/trang cuối</t>
  </si>
  <si>
    <t>1. Di chuyển tới  trang tiếp
2. Di chuyển tới  trang trước
3. Di chuyển tới trang cuối
4. Di chuyển tới  trang đầu</t>
  </si>
  <si>
    <t>1. Nhập trực tiếp số trang = 2</t>
  </si>
  <si>
    <r>
      <t xml:space="preserve">1. [Organisation 1] Hiển thị thành công </t>
    </r>
    <r>
      <rPr>
        <sz val="11"/>
        <rFont val="Calibri"/>
        <family val="2"/>
        <scheme val="minor"/>
      </rPr>
      <t>màn hình "Organisation List"
2. Đã import &gt; 30 bản ghi. 
(Gồm cả active &amp; inactive)
3. Data: số trang = valid</t>
    </r>
  </si>
  <si>
    <t>Kiểm tra chức năng phân trang &gt;&gt; Disable nút next/last khi đang ở trang cuối</t>
  </si>
  <si>
    <t>1. Click vào trang cuối
2. Quan sát nút next/last</t>
  </si>
  <si>
    <t>Kiểm tra chức năng phân trang &gt;&gt; Disable nút previos/first khi đang ở trang đầu</t>
  </si>
  <si>
    <t xml:space="preserve">1. Click vào trang đầu
2. Quan sát nút previos/first </t>
  </si>
  <si>
    <t xml:space="preserve"> 1. Các nút next/last bị vô hiệu khi đang ở trang cuối (Disable)</t>
  </si>
  <si>
    <t xml:space="preserve"> 1. Các nút previos/first  bị vô hiệu khi đang ở trang đầu (Disable)</t>
  </si>
  <si>
    <t>1. Di chuyển tới trang số 2</t>
  </si>
  <si>
    <t xml:space="preserve">Kiểm tra chức năng phân trang &gt;&gt; nhập trực tiếp số trang hợp lệ </t>
  </si>
  <si>
    <t>Kiểm tra chức năng phân trang &gt;&gt; nhập trực tiếp số trang không hợp lệ (ký tự khác số, số âm, số 0, số thập phân, số lớn hơn tổng số trang)</t>
  </si>
  <si>
    <t>1. Ký tự không hợp lệ sẽ bị xóa đi, hiển thị  lại [trang số] hiện tại.</t>
  </si>
  <si>
    <t>1. Nhập trực tiếp số trang = 0
2. Enter</t>
  </si>
  <si>
    <r>
      <t xml:space="preserve">1. [Organisation 1] Hiển thị thành công </t>
    </r>
    <r>
      <rPr>
        <sz val="11"/>
        <rFont val="Calibri"/>
        <family val="2"/>
        <scheme val="minor"/>
      </rPr>
      <t>màn hình "Organisation List"
2. Đã import &gt; 30 bản ghi. 
(Gồm cả active &amp; inactive)
3. Data: số trang = 0</t>
    </r>
  </si>
  <si>
    <t>Kiểm tra chức năng xem Organisation Active</t>
  </si>
  <si>
    <t xml:space="preserve">1. Chọn một Active Organisation bất kỳ 
2. Quan sát xem có mở ra cửa sổ Organisation Details không?
</t>
  </si>
  <si>
    <t>2. Mở ra cửa sổ Organisation Details thành công</t>
  </si>
  <si>
    <t>Kiểm tra chức năng xem Organisation In-active &gt;&gt; OK</t>
  </si>
  <si>
    <r>
      <t xml:space="preserve">1. [Organisation 1] Hiển thị thành công </t>
    </r>
    <r>
      <rPr>
        <sz val="11"/>
        <rFont val="Calibri"/>
        <family val="2"/>
        <scheme val="minor"/>
      </rPr>
      <t>màn hình "Organisation List"
2. Đã import &gt; 30 bản ghi. 
(Gồm cả active &amp; inactive)
3. H</t>
    </r>
    <r>
      <rPr>
        <sz val="11"/>
        <color theme="1"/>
        <rFont val="Calibri"/>
        <family val="2"/>
        <charset val="163"/>
        <scheme val="minor"/>
      </rPr>
      <t>ộp kiểm "Include In-active"
= Check</t>
    </r>
  </si>
  <si>
    <t xml:space="preserve">1. Check vào Hộp kiểm "Include In-active"
2. Chọn một In-active Organisation bất kỳ 
3. Quan sát xem có hiển thị thông báo “Do you want to make this Organization active?” OK/Cancel không?
4. Click "Cancel" và quan sát màn hình
</t>
  </si>
  <si>
    <t>Kiểm tra chức năng xem Organisation In-active &gt;&gt; Cancel</t>
  </si>
  <si>
    <t xml:space="preserve">3. Có hiển thị thông báo “Do you want to make this Organization active?” OK/Cancel
(Lưu ý check chính tả, Capslock)
4. Tiếp tục hiển thị màn hình ‘Organisation List’
trạng thái Organization được chọn vẫn là Inactive. </t>
  </si>
  <si>
    <t>4. Màn hình ‘Organisation Details’ sẽ được mở và hệ thống sẽ tự động thay đổi trạng thái của Organization từ In-active sang Active</t>
  </si>
  <si>
    <t xml:space="preserve">1. Check vào Hộp kiểm "Include In-active"
2. Chọn một In-active Organisation bất kỳ 
3. Quan sát xem có hiển thị thông báo “Do you want to make this Organization active?” OK/Cancel không?
4. Click "OK" và quan sát màn hình
</t>
  </si>
  <si>
    <t>Organisation List</t>
  </si>
  <si>
    <t>Organsation Create</t>
  </si>
  <si>
    <t>1. [Organisation List 1] Hiển thị thành công màn hình "Organisation List"</t>
  </si>
  <si>
    <t>Kiểm tra giao diện phần Header</t>
  </si>
  <si>
    <t>Kiểm tra khi di chuyển chuột vào button</t>
  </si>
  <si>
    <t>1. Kiểm tra khi di chuyển chuột vào button "Save" &amp; "Back"</t>
  </si>
  <si>
    <t>1. Khi di chuyển chuột vào button, con trỏ chuột sẽ thay đổi thành hình bàn tay, màu nền button sẽ đậm lên</t>
  </si>
  <si>
    <t>Kiểm tra Header không đổi di chuyển giữa các tab</t>
  </si>
  <si>
    <t xml:space="preserve">1. Mặc định sẽ ở tab "Details 1"
2. Header không đổi, chỉ có nội dung tab thay đổi. </t>
  </si>
  <si>
    <t>1. Kiểm tra mặc định ở tab nào
2. Click vào tab "Details 2"</t>
  </si>
  <si>
    <r>
      <t xml:space="preserve">Kiểm tra hiển thị giao diện màn hình Organisation </t>
    </r>
    <r>
      <rPr>
        <sz val="11"/>
        <color theme="1"/>
        <rFont val="Calibri"/>
        <family val="2"/>
        <scheme val="minor"/>
      </rPr>
      <t>D</t>
    </r>
    <r>
      <rPr>
        <sz val="11"/>
        <color theme="1"/>
        <rFont val="Calibri"/>
        <family val="2"/>
        <charset val="163"/>
        <scheme val="minor"/>
      </rPr>
      <t>etails</t>
    </r>
  </si>
  <si>
    <t>[Organsation Create 1] Hiển thị thành công màn hình Organisation Details</t>
  </si>
  <si>
    <t>Kiểm tra hiển thị tab "Details 1"</t>
  </si>
  <si>
    <t>[Organsation Create 5] Hiển thị thành công tab "Details 1"</t>
  </si>
  <si>
    <t>Kiểm tra bố cục chung các mục</t>
  </si>
  <si>
    <t>1. Bố cục chung các mục giống với ảnh thiết kế.
Lưu ý: 
Bao gồm 10 mục bên trái và 11 mục bên phải
Các text được căn trái thẳng hàng. 
Các khung text &amp; textarea căn thẳng hàng trái, phải</t>
  </si>
  <si>
    <t>1. Kiểm tra bố cục chung các mục so với ảnh thiết kế</t>
  </si>
  <si>
    <t>Kiểm tra định dạng text</t>
  </si>
  <si>
    <t>Kiểm tra nội dung chữ, chính tả</t>
  </si>
  <si>
    <t>1. Kiểm tra  nội dung chữ, chính tả tất cả các trường text</t>
  </si>
  <si>
    <t xml:space="preserve">1. Tất cả các text phải viết đúng nội dung, chính tả như file thiết kế. Đúng cả các ký tự viết hoa. </t>
  </si>
  <si>
    <r>
      <t>Kiểm tra ký hiệu</t>
    </r>
    <r>
      <rPr>
        <sz val="11"/>
        <color rgb="FFFF0000"/>
        <rFont val="Calibri"/>
        <family val="2"/>
        <scheme val="minor"/>
      </rPr>
      <t xml:space="preserve"> (*)</t>
    </r>
    <r>
      <rPr>
        <sz val="11"/>
        <color theme="1"/>
        <rFont val="Calibri"/>
        <family val="2"/>
        <charset val="163"/>
        <scheme val="minor"/>
      </rPr>
      <t xml:space="preserve"> ở các trường bắt buộc</t>
    </r>
  </si>
  <si>
    <r>
      <t xml:space="preserve">1. Kiểm tra ký hiệu </t>
    </r>
    <r>
      <rPr>
        <sz val="11"/>
        <color rgb="FFFF0000"/>
        <rFont val="Calibri"/>
        <family val="2"/>
        <scheme val="minor"/>
      </rPr>
      <t>(*)</t>
    </r>
    <r>
      <rPr>
        <sz val="11"/>
        <color theme="1"/>
        <rFont val="Calibri"/>
        <family val="2"/>
        <charset val="163"/>
        <scheme val="minor"/>
      </rPr>
      <t xml:space="preserve"> ở các trường bắt buộc</t>
    </r>
  </si>
  <si>
    <t>1. Kiểm tra  nội dung, chính tả tất cả các trường text so với ảnh thiết kế</t>
  </si>
  <si>
    <t>1. Hyperlink phải có màu xanh, khi di chuyển chuột vào hyperlink, con trỏ chuột sẽ thay đổi thành hình bàn tay</t>
  </si>
  <si>
    <t>Kiểm tra text là hyperlink</t>
  </si>
  <si>
    <t>Kiểm tra khi di chuyển chuột vào hyperlink/ button</t>
  </si>
  <si>
    <r>
      <t>1. Di chuyển chuột vào hyperlink "</t>
    </r>
    <r>
      <rPr>
        <sz val="11"/>
        <color theme="4"/>
        <rFont val="Calibri"/>
        <family val="2"/>
        <scheme val="minor"/>
      </rPr>
      <t>Look up</t>
    </r>
    <r>
      <rPr>
        <sz val="11"/>
        <color theme="1"/>
        <rFont val="Calibri"/>
        <family val="2"/>
        <charset val="163"/>
        <scheme val="minor"/>
      </rPr>
      <t xml:space="preserve">"
</t>
    </r>
  </si>
  <si>
    <t>1. Kiểm tra các giá trị mặc định của các mục</t>
  </si>
  <si>
    <t>1. Giá trị mặc định các mục đều là Rỗng &amp; Uncheck</t>
  </si>
  <si>
    <t>Kiểm tra các loại của mục (textbox/ textarea/ checkbox…)</t>
  </si>
  <si>
    <t>Kiểm tra các mục textarea</t>
  </si>
  <si>
    <t>1. Ấn enter nhiều lần vào mục textarea</t>
  </si>
  <si>
    <t>1. Xuống dòng được
2. Hiển thị scroll khi số dòng dài hơn hiển thị</t>
  </si>
  <si>
    <t>Kiểm tra hiển thị tab "Details 2"</t>
  </si>
  <si>
    <t>[Organsation Create 13] Hiển thị thành công tab "Details 2"</t>
  </si>
  <si>
    <t xml:space="preserve">1. Bố cục chung gồm các mục giống với ảnh thiết kế.
Lưu ý: 
Bao gồm 7 mục
Các text được căn trái thẳng hàng, căn giữa dòng
Các khung thông tin căn thẳng các cạnh với nhau
Có Scroll dọc/ngang trên khung nếu thông tin quá dài/rộng </t>
  </si>
  <si>
    <t>Kiểm tra nội dung, chính tả các mục</t>
  </si>
  <si>
    <t>1. Giá trị mặc định các mục đều là Uncheck</t>
  </si>
  <si>
    <t>Kiểm tra check nhiều checkbox</t>
  </si>
  <si>
    <t xml:space="preserve">1. Check &amp; Uncheck 1 ô checkbox bất kỳ
2. Check vào nhiều checkbox trong mỗi mục
</t>
  </si>
  <si>
    <t>1. Có thể Check &amp; Uncheck
2. Có thể Check vào nhiều checkbox trong mỗi mục</t>
  </si>
  <si>
    <t>Kiểm tra hiển thị tab "Details 3"</t>
  </si>
  <si>
    <t>1. Đăng nhập thành công vào hệ thống
2. Bấm vào thanh menu trên màn hình chính.
3. Click 'Organisations’ &gt;&gt; Hiển thị màn hình "Organisation List" 
4. Click "Create"</t>
  </si>
  <si>
    <t>4. Hiển thị thành công màn hình tạo mới Organisation (Màn hình Organisation Details)
Màn hình gồm 2 phần chính: 
+ Header: Title; Button "Save" &amp; "Back"; Tab Name
+ Tab detail</t>
  </si>
  <si>
    <t>1. Đăng nhập thành công vào hệ thống
2. Bấm vào thanh menu trên màn hình chính.
3. Click 'Organisations’ &gt;&gt; Hiển thị màn hình "Organisation List" 
4. Click "Create" &gt;&gt; Hiển thị màn hình "Organisation Details"
5. Click tab "Details 1"</t>
  </si>
  <si>
    <t>5. Hiển thị thành công nội dung tab "Details 1"</t>
  </si>
  <si>
    <t>1. Đăng nhập thành công vào hệ thống
2. Bấm vào thanh menu trên màn hình chính.
3. Click 'Organisations’ &gt;&gt; Hiển thị màn hình "Organisation List" 
4. Click "Create" &gt;&gt; Hiển thị màn hình "Organisation Details"
5. Click tab "Details 2"</t>
  </si>
  <si>
    <t>5. Hiển thị thành công nội dung tab "Details 2"</t>
  </si>
  <si>
    <t>1. Đăng nhập thành công vào hệ thống
2. Bấm vào thanh menu trên màn hình chính.
3. Click 'Organisations’ &gt;&gt; Hiển thị màn hình "Organisation List" 
4. Click "Create" &gt;&gt; Hiển thị màn hình "Organisation Details"
5. Check vào hộp kiểm ‘Expression of Interest’ trong tab ‘Details 1’
6. Click tab "Details 3"</t>
  </si>
  <si>
    <t>6. Hiển thị thành công nội dung tab "Details 3"</t>
  </si>
  <si>
    <t>[Organsation Create 18] Hiển thị thành công tab "Details 3"</t>
  </si>
  <si>
    <t>1. Bố cục chung các mục giống với ảnh thiết kế.
Lưu ý: 
Bao gồm 2 mục
Các text được căn trái thẳng hàng. 
Các khung Area căn thẳng hàng
Có Scroll dọc/ngang trên khung nếu thông tin quá dài/rộng</t>
  </si>
  <si>
    <t>1. Check &amp; Uncheck 1 ô checkbox bất kỳ
2. Check vào nhiều checkbox trong mỗi mục</t>
  </si>
  <si>
    <t>1.1 Giao diện phần Header chung cho các tab (Tab name đổ lên)</t>
  </si>
  <si>
    <t>1.2. Kiểm tra giao diện nội dung tab 'Detail 1'</t>
  </si>
  <si>
    <t>1.3. Kiểm tra giao diện nội dung tab 'Detail 2'</t>
  </si>
  <si>
    <t>1. Kiểm tra giao diện màn hình tạo mới Organisation (màn hình Organisation Details)</t>
  </si>
  <si>
    <t>1.4. Kiểm tra giao diện nội dung tab 'Detail 3'</t>
  </si>
  <si>
    <t>1. Kiểm tra giao diện màn hình Organisation List</t>
  </si>
  <si>
    <t>2. Kiểm tra chức năng màn hình Organisation List</t>
  </si>
  <si>
    <t>2. Kiểm tra chức năng màn hình tạo mới Organisation (màn hình Organisation Details)</t>
  </si>
  <si>
    <t xml:space="preserve"> </t>
  </si>
  <si>
    <t>Postcode: Nhập thủ công
Dữ liệu thuộc database</t>
  </si>
  <si>
    <t>3. Hiển thị thành công thông báo  'Address Details cannot be confirmed -  Do you wish to enter Unconfirmed Address Data (Yes/No?)' 
Lưu ý:  Đúng nội dung, chính tả (kể cả capslock)</t>
  </si>
  <si>
    <t>1. Kiểm tra  giao diện phần Header so với ảnh thiết kế (Bố cục, màu nền, text, nội dung, chính tả)</t>
  </si>
  <si>
    <t>Postcode: Nhập thủ công
Dữ liệu không thuộc database &gt;&gt; No</t>
  </si>
  <si>
    <t>4. Postcode sẽ được tập trung lại và giá trị trước đó sẽ được xóa</t>
  </si>
  <si>
    <t>Postcode: Nhập thủ công
Dữ liệu không thuộc database &gt;&gt; Yes</t>
  </si>
  <si>
    <t>4.Giá trị này sẽ được ghi lại thành công và hiển thị trên khung Postcode Textbox</t>
  </si>
  <si>
    <t xml:space="preserve">Kiểm tra chức năng tra cứu Lead Contact </t>
  </si>
  <si>
    <t>Kiểm tra chức năng tra cứu Postcode</t>
  </si>
  <si>
    <r>
      <t xml:space="preserve">1. Mở tab "Detail 1"
2. Click vào mục Lead Contact  để nhập thủ công
3. Click </t>
    </r>
    <r>
      <rPr>
        <sz val="11"/>
        <color theme="4"/>
        <rFont val="Calibri"/>
        <family val="2"/>
        <scheme val="minor"/>
      </rPr>
      <t>Lookup</t>
    </r>
    <r>
      <rPr>
        <sz val="11"/>
        <color theme="1"/>
        <rFont val="Calibri"/>
        <family val="2"/>
        <charset val="163"/>
        <scheme val="minor"/>
      </rPr>
      <t xml:space="preserve"> của mục Lead Contact
4. Chọn 1 lựa chọn trong pop-up</t>
    </r>
  </si>
  <si>
    <t xml:space="preserve">2. Không thể nhập thủ công
3.  Mở ra pop-up hiển thị tất cả các địa chỉ liên hệ trong hệ thống
4. Lựa chọn sẽ được hiển thị  ở mục Lead Contact </t>
  </si>
  <si>
    <t>Postcode: Nhập thủ công
Kiểm tra thông báo khi nhập dữ liệu không thuộc database</t>
  </si>
  <si>
    <t xml:space="preserve">1. Mở tab "Detail 1"
2. Nhập thủ công data vào mục Postcode
3. Xem có xuất hiện màn hình hiển thị thông báo  'Address Details cannot be confirmed -  Do you wish to enter Unconfirmed Address Data (Yes/No?)' </t>
  </si>
  <si>
    <t>1. Mở tab "Detail 1"
2. Nhập thủ công data vào mục Postcode
3. Xuất hiện màn hình hiển thị thông báo  'Address Details cannot be confirmed -  Do you wish to enter Unconfirmed Address Data (Yes/No?)'
4. Click "No"</t>
  </si>
  <si>
    <t>1. Mở tab "Detail 1"
2. Nhập thủ công data vào mục Postcode
3. Xuất hiện màn hình hiển thị thông báo  'Address Details cannot be confirmed -  Do you wish to enter Unconfirmed Address Data (Yes/No?)'
4. Click "Yes"</t>
  </si>
  <si>
    <t>1. Mở tab "Detail 1"
2. Nhập thủ công data vào mục Postcode
3. Quan sát xem có hiển thị thông báo không?
4. Quan sát xem mục Postcode được ghi nhận thế nào</t>
  </si>
  <si>
    <t>3. Không hiển thị bất kì thông báo nào
4. Postcode vừa nhập được hiển thị trên mục Postcode</t>
  </si>
  <si>
    <r>
      <t xml:space="preserve">1. Mở tab "Detail 1"
2. Click </t>
    </r>
    <r>
      <rPr>
        <sz val="11"/>
        <color theme="4"/>
        <rFont val="Calibri"/>
        <family val="2"/>
        <scheme val="minor"/>
      </rPr>
      <t>Lookup</t>
    </r>
    <r>
      <rPr>
        <sz val="11"/>
        <color theme="1"/>
        <rFont val="Calibri"/>
        <family val="2"/>
        <charset val="163"/>
        <scheme val="minor"/>
      </rPr>
      <t xml:space="preserve"> của mục Postcode
3. Chọn 1 lựa chọn trong pop-up</t>
    </r>
  </si>
  <si>
    <t>2.  Mở ra pop-up hiển thị tất cả các địa chỉ được trích xuất từ database 
3. Lựa chọn sẽ được hiển thị  ở mục Postcode</t>
  </si>
  <si>
    <t xml:space="preserve">Kiểm tra chức năng Tra cứu Type of Business </t>
  </si>
  <si>
    <r>
      <t xml:space="preserve">1. Mở tab "Detail 1"
2. Click vào mục Type of Business  để nhập thủ công
3. Click </t>
    </r>
    <r>
      <rPr>
        <sz val="11"/>
        <color theme="4"/>
        <rFont val="Calibri"/>
        <family val="2"/>
        <scheme val="minor"/>
      </rPr>
      <t>Lookup</t>
    </r>
    <r>
      <rPr>
        <sz val="11"/>
        <color theme="1"/>
        <rFont val="Calibri"/>
        <family val="2"/>
        <charset val="163"/>
        <scheme val="minor"/>
      </rPr>
      <t xml:space="preserve"> của mục Type of Business 
4. Chọn 1 lựa chọn trong pop-up</t>
    </r>
  </si>
  <si>
    <t xml:space="preserve">2. Không thể nhập thủ công
3.  Mở ra pop-up hiển thị tất cả dữ liệu SIC Code data được liệt kê trong dữ liệu tham chiếu
4. Lựa chọn sẽ được hiển thị  ở mục Lead Contact </t>
  </si>
  <si>
    <t>Kiểm tra chức năng tự động hiển thị SIC Code sau khi chọn Type of Business</t>
  </si>
  <si>
    <t>Kiểm tra chức năng không hiển thị SIC Code sau khi không chọn Type of Business</t>
  </si>
  <si>
    <t>1. Mở tab "Detail 1"
2. Không chọn mục Type of Business = Rỗng
3. Quan sát mục SIC Code</t>
  </si>
  <si>
    <t>3. Mục SIC Code không hiển thị giá trị nào</t>
  </si>
  <si>
    <r>
      <t xml:space="preserve">1. Mở tab "Detail 1"
2. Click vào mục Type of Business  để nhập thủ công
3. Click </t>
    </r>
    <r>
      <rPr>
        <sz val="11"/>
        <color theme="4"/>
        <rFont val="Calibri"/>
        <family val="2"/>
        <scheme val="minor"/>
      </rPr>
      <t>Lookup</t>
    </r>
    <r>
      <rPr>
        <sz val="11"/>
        <color theme="1"/>
        <rFont val="Calibri"/>
        <family val="2"/>
        <charset val="163"/>
        <scheme val="minor"/>
      </rPr>
      <t xml:space="preserve"> của mục Type of Business 
4. Chọn 1 lựa chọn trong pop-up
5. Quan sát mục SIC Code</t>
    </r>
  </si>
  <si>
    <t>Kiểm tra đúng nội dung SIC Code hiển thị  tương ứng với Type of Business</t>
  </si>
  <si>
    <t xml:space="preserve">Kiểm tra hiển thị danh sách Nation/Country </t>
  </si>
  <si>
    <t xml:space="preserve">1. Mở tab "Detail 1"
2. Click vào biểu tượng Drop down list của mục Nation/Country </t>
  </si>
  <si>
    <t>2. Liệt kê tất cả các Quốc gia nhận được từ dữ liệu tham khảo</t>
  </si>
  <si>
    <t xml:space="preserve">Kiểm tra điều hướng tự động tab "Details 3" khi click vào hộp kiểm ‘Expression of Interest’ </t>
  </si>
  <si>
    <t xml:space="preserve">1. Mở tab "Detail 1"
2. Click Check vào hộp kiểm hộp kiểm ‘Expression of Interest’ 
3. Quan sát xem có hiển thị thêm "Details 3" không?
4. Click tab "Details 3"
5. Quay trở lại tab "Details 1"
6. Click Uncheck vào hộp kiểm hộp kiểm ‘Expression of Interest’ </t>
  </si>
  <si>
    <t>3. Có hiển thị thêm  "Details 3" trên thanh Tab Name
4. Hiển thị thành công nội dung tab "Details 3" . Tab "Details 3" sẽ liệt kê tất cả các active Programmes và Services trong hệ thống để liên kết.
6. Tab "Details 3"  trên thanh Tab Name biến mất</t>
  </si>
  <si>
    <t>5. SIC Code liên quan sẽ sẽ tự động được điền vào hộp văn bản SIC Code bên dưới mục Type of Business</t>
  </si>
  <si>
    <r>
      <t xml:space="preserve">1. Mở tab "Detail 1"
2. Click </t>
    </r>
    <r>
      <rPr>
        <sz val="11"/>
        <color theme="4"/>
        <rFont val="Calibri"/>
        <family val="2"/>
        <scheme val="minor"/>
      </rPr>
      <t>Lookup</t>
    </r>
    <r>
      <rPr>
        <sz val="11"/>
        <color theme="1"/>
        <rFont val="Calibri"/>
        <family val="2"/>
        <charset val="163"/>
        <scheme val="minor"/>
      </rPr>
      <t xml:space="preserve"> của mục Type of Business 
4. Chọn "abattoir (manufacture)"
5. SIC Code hiện ra có phải là "10110" không?
6. Hoặc kiểm tra bằng cách tra cứu qua file excel “SIC2007Indexes.xls” hoặc qua màn hình "Search Business Type"</t>
    </r>
  </si>
  <si>
    <t>5. SIC Code hiện ra là "10110"
6. Nội dung SIC Code tương ứng với Type of Business</t>
  </si>
  <si>
    <t>1. Mở tab "Detail 1"
2. Điền thông tin data vào tab  "Detail 1"
3. Click "Save"</t>
  </si>
  <si>
    <t>1. [Organisation Create 1] Hiển thị thành công màn hình "Organisation Details"</t>
  </si>
  <si>
    <t xml:space="preserve">1. [Organisation Create 1] Hiển thị thành công màn hình "Organisation Details"
2. Data =  AA 1111 </t>
  </si>
  <si>
    <t>1. [Organisation Create 1] Hiển thị thành công màn hình "Organisation Details"
2. Type of Business = Rỗng</t>
  </si>
  <si>
    <t>1. [Organisation Create 1] Hiển thị thành công màn hình "Organisation Details"
2. Type of Business # Rỗng</t>
  </si>
  <si>
    <t>1. [Organisation Create 1] Hiển thị thành công màn hình "Organisation Details"
2. Type of Business = abattoir (manufacture)</t>
  </si>
  <si>
    <t>Kiểm tra hiển thị Organisation trên màn hình Organisation List sau khi tạo Organisation mới thành công</t>
  </si>
  <si>
    <t>1. Sau khi tạo thành công Organisation mới với tên "Name 01" 
2. Click "Back" đề quay về màn hình Organisation List
3. Kiểm tra xem đã thêm mới Organsition  "Name 01" chưa.</t>
  </si>
  <si>
    <t>3. Organsition  "Name 01" đã được thêm vào danh sách Organisation List
Các trường thông tin đúng với thông tin đã nhập.</t>
  </si>
  <si>
    <t>Kiểm tra chức năng tạo mới Organisation thành công khi nhập hợp lệ tất cả các trường bắt buộc, Organization name duy nhất</t>
  </si>
  <si>
    <t>Kiểm tra chức năng tạo mới không thành công khi không nhập trường nào</t>
  </si>
  <si>
    <t>1. [Organisation Create 1] Hiển thị thành công màn hình "Organisation Details"
2. Data
Không nhập trường nào</t>
  </si>
  <si>
    <t>1. Mở tab "Detail 1"
2. Không nhập bất cứ trường nào
3. Click "Save"</t>
  </si>
  <si>
    <t>3. Organization mới sẽ không được thêm vào list
4. Hiển thị báo lỗi như thiết kế
+ Các trường lỗi sẽ có viền đỏ 
và hiển thị thông báo danh sách các lỗi (như ảnh)
Lưu ý: Kiểm tra đúng nội dung, chính tả, định dạng các nội dung báo lỗi như thiết kế</t>
  </si>
  <si>
    <t>3. Hiển thị Thông báo cho biết lưu thành công "Save organisation successfully."</t>
  </si>
  <si>
    <t>3. Hiển thị Thông báo cho biết lưu thành công "Save organisation successfully."  ở dưới cùng màn hình
Lưu ý kiểm tra định dạng, nội dung, chính tả của thông báo (kể cả capslock) đúng với ảnh thiết kế
4. Xuất hiện thêm tab "BU/Directorates", cho phép người dùng thêm Directorates cho Organization</t>
  </si>
  <si>
    <t>Kiểm tra chức năng tạo mới không thành công khi trường tên đã tồn tại</t>
  </si>
  <si>
    <t>Kiểm tra chức năng tạo mới thành công khi chỉ cần Organisation Name là duy nhất, các trường bắt buộc còn lại không cần duy nhất (chỉ cần là đã nhập)</t>
  </si>
  <si>
    <t>Kiểm tra chức năng tạo mới không thành công khi bỏ trống trường 'Organisation Name'</t>
  </si>
  <si>
    <t>3. + Tạo mới không thành công
+ Organization mới sẽ không được thêm vào list
+ Màn hình sẽ bôi đỏ khung 'Organisation Name' và báo lỗi bên dưới màn hình là "Please input the organisation name"</t>
  </si>
  <si>
    <t>1. [Organisation List 1] Hiển thị thành công màn hình "Organisation List"
2. Đã thực hiện [Organsation Create 36]
2. data (data acc cũ trừ trường tên)
Organisation Name: Name 03
Short Description: Short Description test 1
Type of Business: abattoir (manufacture)
Address Line 1: 200 Quang Trung
Postcode: chọn từ Lookup
Phone Number: 0337878479</t>
  </si>
  <si>
    <t>Kiểm tra chức năng tạo mới không thành công khi bỏ trống trường 'Organisation Short Description'</t>
  </si>
  <si>
    <t>Kiểm tra chức năng tạo mới không thành công khi bỏ trống trường 'Type of Business'</t>
  </si>
  <si>
    <r>
      <t>3. + Tạo mới không thành công
+ Organization mới sẽ không được thêm vào list
+ Màn hình sẽ bôi đỏ khung 'Organisation Short Description' và báo lỗi bên dưới màn hình là "</t>
    </r>
    <r>
      <rPr>
        <sz val="11"/>
        <color rgb="FFFF0000"/>
        <rFont val="Calibri"/>
        <family val="2"/>
        <scheme val="minor"/>
      </rPr>
      <t>Please input the short description'</t>
    </r>
  </si>
  <si>
    <r>
      <t>3. + Tạo mới không thành công
+ Organization mới sẽ không được thêm vào list
+ Màn hình sẽ bôi đỏ khung 'Organisation Name' và báo lỗi bên dưới màn hình là "</t>
    </r>
    <r>
      <rPr>
        <sz val="11"/>
        <color rgb="FFFF0000"/>
        <rFont val="Calibri"/>
        <family val="2"/>
        <scheme val="minor"/>
      </rPr>
      <t>Please input the organisation name</t>
    </r>
    <r>
      <rPr>
        <sz val="11"/>
        <color theme="1"/>
        <rFont val="Calibri"/>
        <family val="2"/>
        <charset val="163"/>
        <scheme val="minor"/>
      </rPr>
      <t>"</t>
    </r>
  </si>
  <si>
    <t>1. [Organisation List 1] Hiển thị thành công màn hình "Organisation List"
2. Đã thực hiện [Organsation Create 36]
3. data (data acc cũ trừ trường tên)
Organisation Name: Name 02
Short Description: Short Description test 1
Type of Business: abattoir (manufacture)
Address Line 1: 200 Quang Trung
Postcode: chọn từ Lookup
Phone Number: 0337878479</t>
  </si>
  <si>
    <t>Kiểm tra chức năng tạo mới không thành công khi bỏ trống trường 'Address Line 1'</t>
  </si>
  <si>
    <r>
      <t xml:space="preserve">3. + Tạo mới không thành công
+ Organization mới sẽ không được thêm vào list
+ Màn hình sẽ bôi đỏ khung 'Address Line 1' và báo lỗi bên dưới màn hình là </t>
    </r>
    <r>
      <rPr>
        <sz val="11"/>
        <color rgb="FFFF0000"/>
        <rFont val="Calibri"/>
        <family val="2"/>
        <scheme val="minor"/>
      </rPr>
      <t>"Please input the address line 1"</t>
    </r>
  </si>
  <si>
    <r>
      <t>3. + Tạo mới không thành công
+ Organization mới sẽ không được thêm vào list
+ Màn hình sẽ bôi đỏ khung 'Type of Business' và báo lỗi bên dưới màn hình là "</t>
    </r>
    <r>
      <rPr>
        <sz val="11"/>
        <color rgb="FFFF0000"/>
        <rFont val="Calibri"/>
        <family val="2"/>
        <scheme val="minor"/>
      </rPr>
      <t>Please input the type of business"</t>
    </r>
  </si>
  <si>
    <t>Kiểm tra chức năng tạo mới không thành công khi bỏ trống trường 'Postcode'</t>
  </si>
  <si>
    <r>
      <t xml:space="preserve">3. + Tạo mới không thành công
+ Organization mới sẽ không được thêm vào list
+ Màn hình sẽ bôi đỏ khung 'Postcode' và báo lỗi bên dưới màn hình là </t>
    </r>
    <r>
      <rPr>
        <sz val="11"/>
        <color rgb="FFFF0000"/>
        <rFont val="Calibri"/>
        <family val="2"/>
        <scheme val="minor"/>
      </rPr>
      <t>"Please input the postcode"</t>
    </r>
  </si>
  <si>
    <t>Kiểm tra chức năng tạo mới không thành công khi bỏ trống trường 'Phone Number'</t>
  </si>
  <si>
    <r>
      <t xml:space="preserve">3. + Tạo mới không thành công
+ Organization mới sẽ không được thêm vào list
+ Màn hình sẽ bôi đỏ khung 'Phone Number' và báo lỗi bên dưới màn hình là </t>
    </r>
    <r>
      <rPr>
        <sz val="11"/>
        <color rgb="FFFF0000"/>
        <rFont val="Calibri"/>
        <family val="2"/>
        <scheme val="minor"/>
      </rPr>
      <t>"Please input the phone number'"</t>
    </r>
  </si>
  <si>
    <t>1. Kiểm tra các loại mục (textbox/ textarea/ checkbox, drop down list, lookup) tương ứng với tên các mục so với ảnh thiết kế
2. Click vào các mục để kiểm tra enable &amp; disable của các mục.</t>
  </si>
  <si>
    <r>
      <t xml:space="preserve">1. [Organisation List 1] Hiển thị thành công màn hình "Organisation List"
2. data 
</t>
    </r>
    <r>
      <rPr>
        <b/>
        <sz val="11"/>
        <color theme="1"/>
        <rFont val="Calibri"/>
        <family val="2"/>
        <scheme val="minor"/>
      </rPr>
      <t>Organisation Name: Null</t>
    </r>
    <r>
      <rPr>
        <sz val="11"/>
        <color theme="1"/>
        <rFont val="Calibri"/>
        <family val="2"/>
        <charset val="163"/>
        <scheme val="minor"/>
      </rPr>
      <t xml:space="preserve">
Short Description: Short Description test 1
Type of Business: abattoir (manufacture)
Address Line 1: 200 Quang Trung
Postcode: chọn từ Lookup
Phone Number: 0337878479</t>
    </r>
  </si>
  <si>
    <r>
      <t xml:space="preserve">1. [Organisation List 1] Hiển thị thành công màn hình "Organisation List"
2. data 
Organisation Name: Name 03
</t>
    </r>
    <r>
      <rPr>
        <b/>
        <sz val="11"/>
        <color theme="1"/>
        <rFont val="Calibri"/>
        <family val="2"/>
        <scheme val="minor"/>
      </rPr>
      <t>Short Description: null</t>
    </r>
    <r>
      <rPr>
        <sz val="11"/>
        <color theme="1"/>
        <rFont val="Calibri"/>
        <family val="2"/>
        <charset val="163"/>
        <scheme val="minor"/>
      </rPr>
      <t xml:space="preserve">
Type of Business: abattoir (manufacture)
Address Line 1: 200 Quang Trung
Postcode: chọn từ Lookup
Phone Number: 0337878479</t>
    </r>
  </si>
  <si>
    <r>
      <t xml:space="preserve">1. [Organisation List 1] Hiển thị thành công màn hình "Organisation List"
2. data
Organisation Name: Name 03
Short Description: Short Description test 1
</t>
    </r>
    <r>
      <rPr>
        <b/>
        <sz val="11"/>
        <color theme="1"/>
        <rFont val="Calibri"/>
        <family val="2"/>
        <scheme val="minor"/>
      </rPr>
      <t>Type of Business: null</t>
    </r>
    <r>
      <rPr>
        <sz val="11"/>
        <color theme="1"/>
        <rFont val="Calibri"/>
        <family val="2"/>
        <charset val="163"/>
        <scheme val="minor"/>
      </rPr>
      <t xml:space="preserve">
Address Line 1: 200 Quang Trung
Postcode: chọn từ Lookup
Phone Number: 0337878479</t>
    </r>
  </si>
  <si>
    <r>
      <t xml:space="preserve">1. [Organisation List 1] Hiển thị thành công màn hình "Organisation List"
2. data
Organisation Name: Name 03
Short Description: Short Description test 1
Type of Business: abattoir (manufacture)
</t>
    </r>
    <r>
      <rPr>
        <b/>
        <sz val="11"/>
        <color theme="1"/>
        <rFont val="Calibri"/>
        <family val="2"/>
        <scheme val="minor"/>
      </rPr>
      <t>Address Line 1: null</t>
    </r>
    <r>
      <rPr>
        <sz val="11"/>
        <color theme="1"/>
        <rFont val="Calibri"/>
        <family val="2"/>
        <charset val="163"/>
        <scheme val="minor"/>
      </rPr>
      <t xml:space="preserve">
Postcode: chọn từ Lookup
Phone Number: 0337878479</t>
    </r>
  </si>
  <si>
    <r>
      <t xml:space="preserve">1. [Organisation List 1] Hiển thị thành công màn hình "Organisation List"
2. data
Organisation Name: Name 03
Short Description: Short Description test 1
Type of Business: abattoir (manufacture)
Address Line 1: 
</t>
    </r>
    <r>
      <rPr>
        <b/>
        <sz val="11"/>
        <color theme="1"/>
        <rFont val="Calibri"/>
        <family val="2"/>
        <scheme val="minor"/>
      </rPr>
      <t xml:space="preserve">Postcode: null
</t>
    </r>
    <r>
      <rPr>
        <sz val="11"/>
        <color theme="1"/>
        <rFont val="Calibri"/>
        <family val="2"/>
        <charset val="163"/>
        <scheme val="minor"/>
      </rPr>
      <t>Phone Number: 0337878479</t>
    </r>
  </si>
  <si>
    <r>
      <t xml:space="preserve">1. [Organisation List 1] Hiển thị thành công màn hình "Organisation List"
2. Đã thực hiện [Organsation Create 36]
2. data
Organisation Name: Name 03
Short Description: Short Description test 1
Type of Business: abattoir (manufacture)
Address Line 1: 200 Quang Trung
Postcode: chọn từ Lookup
</t>
    </r>
    <r>
      <rPr>
        <b/>
        <sz val="11"/>
        <color theme="1"/>
        <rFont val="Calibri"/>
        <family val="2"/>
        <scheme val="minor"/>
      </rPr>
      <t>Phone Number: null</t>
    </r>
  </si>
  <si>
    <t>Kiểm tra chức năng button "Back"</t>
  </si>
  <si>
    <t>1. Click "Back" khi ở tab "Details 1"
2. Click "Back" khi ở tab "Details 2"</t>
  </si>
  <si>
    <t>2. Trở về màn hình "Organisation List" sau khi click "Back" ở bất kỳ tab nào.</t>
  </si>
  <si>
    <t>AB-SD</t>
  </si>
  <si>
    <t>23PJ01</t>
  </si>
  <si>
    <t>23PJ01_SRS ; 23PJ01_DS</t>
  </si>
  <si>
    <t>1.0.0</t>
  </si>
  <si>
    <t>Phí Thu Trang</t>
  </si>
  <si>
    <r>
      <t xml:space="preserve">1. [Organisation List 1] Hiển thị thành công màn hình "Organisation List"
2. Đã thực hiện [Organsation Create 36]
3. data (data acc cũ)
Organisation Name: Name 01
Short Description: Short Description test 1
Type of Business: abattoir (manufacture)
Address Line 1: 200 Quang Trung
Postcode: chọn từ Lookup
Phone Number: 0337878479
</t>
    </r>
    <r>
      <rPr>
        <b/>
        <sz val="11"/>
        <color theme="1"/>
        <rFont val="Calibri"/>
        <family val="2"/>
        <scheme val="minor"/>
      </rPr>
      <t>Nhập cả các trường khác không phải trường bắt buộc.</t>
    </r>
  </si>
  <si>
    <t>1. Định dạng các text của Title, button,  "All |0-9 | ABCDE | FGHIK",  header name, data  như file thiết kế
Lưu ý: + Title: Màu xanh, size lớn, in đậm
+ "All |0-9 | ABCDE | FGHIK": là hyperlink, Màu xanh, Bold (trừ 'All'), '|' màu đen.
+ Headername: Màu đen, Bold, căn trái
+ Bảng dữ liệu: căn trái
+ Định dạng dữ liệu cột  tên orgization phải có màu xanh</t>
  </si>
  <si>
    <r>
      <t xml:space="preserve">1. Giao diện phần Header hiển thị giống so với ảnh thiết kế. 
Lưu ý: 
+ Title: Xanh lá, Bold, Size lớn
</t>
    </r>
    <r>
      <rPr>
        <sz val="11"/>
        <color theme="9"/>
        <rFont val="Calibri"/>
        <family val="2"/>
        <scheme val="minor"/>
      </rPr>
      <t>+ Màu nền button "Save" "Back" dạng gradient</t>
    </r>
    <r>
      <rPr>
        <sz val="11"/>
        <color theme="1"/>
        <rFont val="Calibri"/>
        <family val="2"/>
        <charset val="163"/>
        <scheme val="minor"/>
      </rPr>
      <t xml:space="preserve">
+ Đúng nội dung, chính tả (kể cả capslock) (kể cả capslock)
+ Tab name đang mở sẽ có màu nền sáng hơn và bôi đậm chữ</t>
    </r>
  </si>
  <si>
    <r>
      <t>1.</t>
    </r>
    <r>
      <rPr>
        <sz val="11"/>
        <color theme="9"/>
        <rFont val="Calibri"/>
        <family val="2"/>
        <scheme val="minor"/>
      </rPr>
      <t xml:space="preserve"> Các trường bắt buộc phải có ký hiệ</t>
    </r>
    <r>
      <rPr>
        <sz val="11"/>
        <color theme="1"/>
        <rFont val="Calibri"/>
        <family val="2"/>
        <charset val="163"/>
        <scheme val="minor"/>
      </rPr>
      <t>u</t>
    </r>
    <r>
      <rPr>
        <sz val="11"/>
        <color rgb="FFFF0000"/>
        <rFont val="Calibri"/>
        <family val="2"/>
        <scheme val="minor"/>
      </rPr>
      <t xml:space="preserve"> (*)</t>
    </r>
    <r>
      <rPr>
        <sz val="11"/>
        <color theme="1"/>
        <rFont val="Calibri"/>
        <family val="2"/>
        <charset val="163"/>
        <scheme val="minor"/>
      </rPr>
      <t xml:space="preserve"> 
Có 6 mục bắt buộc bao gồm: Organisation Name, Organisation Short Description, Type of Business, Address Line 1, Postcode, Phone Number</t>
    </r>
  </si>
  <si>
    <r>
      <t>1. Các loại mục (textbox/ textarea/ checkbox, drop down list, lookup)tương ứng với tên các mục đúng như bản thiết kế
2.</t>
    </r>
    <r>
      <rPr>
        <sz val="11"/>
        <color theme="9"/>
        <rFont val="Calibri"/>
        <family val="2"/>
        <scheme val="minor"/>
      </rPr>
      <t xml:space="preserve"> 'Lead Contact', 'Type of Business', 'SIC Code' là các trường màu xám</t>
    </r>
    <r>
      <rPr>
        <sz val="11"/>
        <color theme="1"/>
        <rFont val="Calibri"/>
        <family val="2"/>
        <charset val="163"/>
        <scheme val="minor"/>
      </rPr>
      <t>, thể hiện không thể nhập text. Chỉ có thể mở Lookup đối với 'Lead Contact', 'Type of Business'
+ Các trường còn lại đều có thể nhập text, checkbox, drop list.</t>
    </r>
  </si>
  <si>
    <r>
      <t>3. + Tạo mới không thành công
+ Organization mới sẽ không được thêm vào list
+ Màn hình sẽ bôi đỏ khung Organisation Name và báo lỗi bên dưới màn hình là "</t>
    </r>
    <r>
      <rPr>
        <sz val="11"/>
        <color rgb="FFFF0000"/>
        <rFont val="Calibri"/>
        <family val="2"/>
        <scheme val="minor"/>
      </rPr>
      <t>This "Name 01" name existed in system.</t>
    </r>
    <r>
      <rPr>
        <sz val="11"/>
        <color theme="1"/>
        <rFont val="Calibri"/>
        <family val="2"/>
        <charset val="163"/>
        <scheme val="minor"/>
      </rPr>
      <t xml:space="preserve">"
Lưu ý: Kiểm tra thông báo lỗi đúng nội dung, chính tả, định dạng giống như thông báo lỗi của các lỗi khác. </t>
    </r>
  </si>
  <si>
    <t xml:space="preserve">1. [Organisation Create 24] 
2. Data =  AA 1111 </t>
  </si>
  <si>
    <t>1. [Organisation Create 24] 
2. Data =   Postcode thuộc database (Copy một Postcode lấy ở lookup Postcode)</t>
  </si>
  <si>
    <t>Do [Organisation Create 24]  chưa thực hiện</t>
  </si>
  <si>
    <t>1. [Organisation Create 1] Hiển thị thành công màn hình "Organisation Details"
2. data 01.
Organisation Name: Name 01
Short Description: Short Description test 1
Type of Business: abattoir (manufacture) 
SIC Code: 01168
Address Line 1:c
Postcode: chọn từ Lookup
Phone Number: 0337878479</t>
  </si>
  <si>
    <t xml:space="preserve">Do chưa hoàn thiện chức năng nhập số cho phân trang. Đã đề cập tại [Organisation List 09] </t>
  </si>
  <si>
    <t>Defect_1</t>
  </si>
  <si>
    <t>Defect_3
Defect_4</t>
  </si>
  <si>
    <t>Defect_2
Defect_5
Defect_6
Defect_7
Defect_8</t>
  </si>
  <si>
    <t>Defect_9
Defect_10</t>
  </si>
  <si>
    <t>Defect_11</t>
  </si>
  <si>
    <t>Defect_12</t>
  </si>
  <si>
    <t>Defect_13</t>
  </si>
  <si>
    <t>Defect_14</t>
  </si>
  <si>
    <t xml:space="preserve">Defect_15
Defect_16
Defect_17
Defect_18
Defect_19
</t>
  </si>
  <si>
    <t>Defect_20</t>
  </si>
  <si>
    <t>Defect_21</t>
  </si>
  <si>
    <t>Defect_22</t>
  </si>
  <si>
    <t>Defect_23
Defect_24</t>
  </si>
  <si>
    <t>Defect_25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</si>
</sst>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charset val="163"/>
      <scheme val="minor"/>
    </font>
    <font>
      <sz val="11"/>
      <color theme="1"/>
      <name val="Calibri"/>
      <family val="2"/>
      <scheme val="minor"/>
    </font>
    <font>
      <sz val="11"/>
      <color theme="1"/>
      <name val="Calibri"/>
      <family val="2"/>
      <scheme val="minor"/>
    </font>
    <font>
      <b/>
      <sz val="18"/>
      <color theme="1"/>
      <name val="Calibri"/>
      <family val="2"/>
      <scheme val="minor"/>
    </font>
    <font>
      <b/>
      <sz val="26"/>
      <color theme="1"/>
      <name val="Calibri"/>
      <family val="2"/>
      <scheme val="minor"/>
    </font>
    <font>
      <sz val="11"/>
      <color theme="1"/>
      <name val="Calibri"/>
      <family val="2"/>
      <scheme val="minor"/>
    </font>
    <font>
      <b/>
      <sz val="11"/>
      <color rgb="FFC00000"/>
      <name val="Calibri"/>
      <family val="2"/>
      <scheme val="minor"/>
    </font>
    <font>
      <b/>
      <sz val="11"/>
      <color theme="0"/>
      <name val="Calibri"/>
      <family val="2"/>
      <scheme val="minor"/>
    </font>
    <font>
      <sz val="11"/>
      <name val="Calibri"/>
      <family val="2"/>
      <scheme val="minor"/>
    </font>
    <font>
      <sz val="11"/>
      <color theme="1"/>
      <name val="Calibri"/>
      <family val="2"/>
      <charset val="163"/>
      <scheme val="minor"/>
    </font>
    <font>
      <b/>
      <sz val="11"/>
      <color theme="1"/>
      <name val="Calibri"/>
      <family val="2"/>
      <scheme val="minor"/>
    </font>
    <font>
      <u/>
      <sz val="11"/>
      <color theme="10"/>
      <name val="Calibri"/>
      <family val="2"/>
      <charset val="163"/>
      <scheme val="minor"/>
    </font>
    <font>
      <sz val="8"/>
      <name val="Calibri"/>
      <family val="2"/>
      <charset val="163"/>
      <scheme val="minor"/>
    </font>
    <font>
      <b/>
      <sz val="11"/>
      <color rgb="FF002060"/>
      <name val="Calibri"/>
      <family val="2"/>
      <scheme val="minor"/>
    </font>
    <font>
      <sz val="11"/>
      <color rgb="FFFF0000"/>
      <name val="Calibri"/>
      <family val="2"/>
      <scheme val="minor"/>
    </font>
    <font>
      <sz val="11"/>
      <color theme="4"/>
      <name val="Calibri"/>
      <family val="2"/>
      <scheme val="minor"/>
    </font>
    <font>
      <sz val="11"/>
      <color theme="9"/>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tint="-0.749992370372631"/>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9" fillId="0" borderId="0" applyFont="0" applyFill="0" applyBorder="0" applyAlignment="0" applyProtection="0"/>
    <xf numFmtId="0" fontId="11" fillId="0" borderId="0" applyNumberFormat="0" applyFill="0" applyBorder="0" applyAlignment="0" applyProtection="0"/>
  </cellStyleXfs>
  <cellXfs count="67">
    <xf numFmtId="0" fontId="0" fillId="0" borderId="0" xfId="0"/>
    <xf numFmtId="0" fontId="5" fillId="0" borderId="0" xfId="0" applyFont="1"/>
    <xf numFmtId="0" fontId="4" fillId="0" borderId="0" xfId="0" applyFont="1" applyAlignment="1">
      <alignment vertical="center"/>
    </xf>
    <xf numFmtId="0" fontId="5" fillId="0" borderId="2" xfId="0" applyFont="1" applyBorder="1"/>
    <xf numFmtId="0" fontId="6" fillId="0" borderId="2" xfId="0" applyFont="1" applyBorder="1"/>
    <xf numFmtId="0" fontId="5" fillId="0" borderId="0" xfId="0" applyFont="1" applyAlignment="1">
      <alignment vertical="center"/>
    </xf>
    <xf numFmtId="0" fontId="7" fillId="2" borderId="2" xfId="0" applyFont="1" applyFill="1" applyBorder="1" applyAlignment="1">
      <alignment horizontal="center" vertical="center"/>
    </xf>
    <xf numFmtId="14" fontId="5" fillId="0" borderId="2" xfId="0" applyNumberFormat="1" applyFont="1" applyBorder="1"/>
    <xf numFmtId="14" fontId="7" fillId="2" borderId="8" xfId="0" applyNumberFormat="1" applyFont="1" applyFill="1" applyBorder="1" applyAlignment="1">
      <alignment horizontal="center" vertical="center"/>
    </xf>
    <xf numFmtId="0" fontId="6" fillId="0" borderId="0" xfId="0" applyFont="1"/>
    <xf numFmtId="0" fontId="6" fillId="0" borderId="2" xfId="0" applyFont="1" applyBorder="1" applyAlignment="1">
      <alignment vertical="center"/>
    </xf>
    <xf numFmtId="0" fontId="8" fillId="0" borderId="0" xfId="0" applyFont="1"/>
    <xf numFmtId="0" fontId="7" fillId="3" borderId="0" xfId="0" applyFont="1" applyFill="1" applyAlignment="1">
      <alignment horizontal="center"/>
    </xf>
    <xf numFmtId="0" fontId="7" fillId="3" borderId="0" xfId="0" applyFont="1" applyFill="1" applyAlignment="1">
      <alignment horizontal="left"/>
    </xf>
    <xf numFmtId="0" fontId="11" fillId="0" borderId="0" xfId="2"/>
    <xf numFmtId="0" fontId="6" fillId="0" borderId="2" xfId="0" applyFont="1" applyBorder="1" applyAlignment="1">
      <alignment horizontal="left"/>
    </xf>
    <xf numFmtId="10" fontId="13" fillId="0" borderId="0" xfId="1" applyNumberFormat="1" applyFont="1"/>
    <xf numFmtId="0" fontId="6" fillId="0" borderId="2" xfId="0" applyFont="1" applyBorder="1" applyAlignment="1">
      <alignment wrapText="1"/>
    </xf>
    <xf numFmtId="0" fontId="0" fillId="0" borderId="0" xfId="0" applyAlignment="1">
      <alignment horizontal="center" wrapText="1"/>
    </xf>
    <xf numFmtId="0" fontId="0" fillId="0" borderId="0" xfId="0" applyAlignment="1">
      <alignment wrapText="1"/>
    </xf>
    <xf numFmtId="0" fontId="6" fillId="0" borderId="2" xfId="0" applyFont="1" applyBorder="1" applyAlignment="1">
      <alignment horizontal="center" wrapText="1"/>
    </xf>
    <xf numFmtId="0" fontId="0" fillId="0" borderId="2" xfId="0" applyBorder="1" applyAlignment="1">
      <alignment horizontal="center" wrapText="1"/>
    </xf>
    <xf numFmtId="9" fontId="0" fillId="0" borderId="2" xfId="1" applyFont="1" applyBorder="1" applyAlignment="1">
      <alignment horizontal="center" wrapText="1"/>
    </xf>
    <xf numFmtId="0" fontId="0" fillId="0" borderId="0" xfId="0" applyAlignment="1">
      <alignment horizontal="left" wrapText="1"/>
    </xf>
    <xf numFmtId="0" fontId="7" fillId="4" borderId="12" xfId="0" applyFont="1" applyFill="1" applyBorder="1" applyAlignment="1">
      <alignment wrapText="1"/>
    </xf>
    <xf numFmtId="0" fontId="7" fillId="4" borderId="12" xfId="0" applyFont="1" applyFill="1" applyBorder="1" applyAlignment="1">
      <alignment horizontal="left" wrapText="1"/>
    </xf>
    <xf numFmtId="0" fontId="7" fillId="4" borderId="12" xfId="0" applyFont="1" applyFill="1" applyBorder="1" applyAlignment="1">
      <alignment horizontal="center" wrapText="1"/>
    </xf>
    <xf numFmtId="0" fontId="10" fillId="5" borderId="9" xfId="0" applyFont="1" applyFill="1" applyBorder="1" applyAlignment="1">
      <alignment horizontal="left" wrapText="1"/>
    </xf>
    <xf numFmtId="0" fontId="10" fillId="5" borderId="10" xfId="0" applyFont="1" applyFill="1" applyBorder="1" applyAlignment="1">
      <alignment horizontal="left" wrapText="1"/>
    </xf>
    <xf numFmtId="0" fontId="0" fillId="5" borderId="11" xfId="0" applyFill="1" applyBorder="1" applyAlignment="1">
      <alignment horizontal="left" wrapText="1"/>
    </xf>
    <xf numFmtId="0" fontId="0" fillId="0" borderId="8" xfId="0" applyBorder="1" applyAlignment="1">
      <alignment horizontal="left" vertical="top" wrapText="1"/>
    </xf>
    <xf numFmtId="14" fontId="0" fillId="0" borderId="8" xfId="0" applyNumberForma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wrapText="1"/>
    </xf>
    <xf numFmtId="0" fontId="0" fillId="0" borderId="2" xfId="0" applyBorder="1" applyAlignment="1">
      <alignment horizontal="left" vertical="top" wrapText="1"/>
    </xf>
    <xf numFmtId="0" fontId="10" fillId="6" borderId="9" xfId="0" applyFont="1" applyFill="1" applyBorder="1" applyAlignment="1">
      <alignment horizontal="left" wrapText="1"/>
    </xf>
    <xf numFmtId="0" fontId="0" fillId="7" borderId="8" xfId="0" applyFill="1" applyBorder="1" applyAlignment="1">
      <alignment horizontal="left" vertical="top" wrapText="1"/>
    </xf>
    <xf numFmtId="0" fontId="0" fillId="8" borderId="8" xfId="0" applyFill="1" applyBorder="1" applyAlignment="1">
      <alignment horizontal="left" vertical="top" wrapText="1"/>
    </xf>
    <xf numFmtId="0" fontId="2" fillId="0" borderId="2" xfId="0" applyFont="1" applyBorder="1" applyAlignment="1">
      <alignment horizontal="left"/>
    </xf>
    <xf numFmtId="14" fontId="5" fillId="0" borderId="2" xfId="0" applyNumberFormat="1" applyFont="1" applyBorder="1" applyAlignment="1">
      <alignment horizontal="left"/>
    </xf>
    <xf numFmtId="0" fontId="6" fillId="0" borderId="2" xfId="0" applyFont="1" applyBorder="1" applyAlignment="1">
      <alignment horizontal="left" vertical="center"/>
    </xf>
    <xf numFmtId="0" fontId="4" fillId="0" borderId="2" xfId="0" applyFont="1" applyBorder="1" applyAlignment="1">
      <alignment horizontal="center" vertical="center"/>
    </xf>
    <xf numFmtId="0" fontId="2" fillId="0" borderId="2" xfId="0" applyFont="1" applyBorder="1" applyAlignment="1">
      <alignment horizontal="left"/>
    </xf>
    <xf numFmtId="0" fontId="5" fillId="0" borderId="2" xfId="0" applyFont="1" applyBorder="1" applyAlignment="1">
      <alignment horizontal="left"/>
    </xf>
    <xf numFmtId="0" fontId="2" fillId="0" borderId="3" xfId="0" applyFont="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4" fillId="0" borderId="0" xfId="0" applyFont="1" applyAlignment="1">
      <alignment horizontal="center"/>
    </xf>
    <xf numFmtId="0" fontId="3" fillId="0" borderId="0" xfId="0" applyFont="1" applyAlignment="1">
      <alignment horizontal="center"/>
    </xf>
    <xf numFmtId="14" fontId="5" fillId="0" borderId="2" xfId="0" applyNumberFormat="1" applyFont="1" applyBorder="1" applyAlignment="1">
      <alignment horizontal="left"/>
    </xf>
    <xf numFmtId="0" fontId="10" fillId="5" borderId="9" xfId="0" applyFont="1" applyFill="1" applyBorder="1" applyAlignment="1">
      <alignment horizontal="left" wrapText="1"/>
    </xf>
    <xf numFmtId="0" fontId="10" fillId="5" borderId="10" xfId="0" applyFont="1" applyFill="1" applyBorder="1" applyAlignment="1">
      <alignment horizontal="left" wrapText="1"/>
    </xf>
    <xf numFmtId="0" fontId="0" fillId="0" borderId="2" xfId="0" applyBorder="1" applyAlignment="1">
      <alignment horizontal="left" wrapText="1"/>
    </xf>
    <xf numFmtId="0" fontId="0" fillId="0" borderId="0" xfId="0" applyAlignment="1">
      <alignment horizontal="center" wrapText="1"/>
    </xf>
    <xf numFmtId="0" fontId="0" fillId="0" borderId="1" xfId="0" applyBorder="1" applyAlignment="1">
      <alignment horizontal="center" wrapText="1"/>
    </xf>
    <xf numFmtId="0" fontId="10" fillId="5" borderId="11" xfId="0" applyFont="1" applyFill="1"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10" fillId="6" borderId="9" xfId="0" applyFont="1" applyFill="1" applyBorder="1" applyAlignment="1">
      <alignment horizontal="left" wrapText="1"/>
    </xf>
    <xf numFmtId="0" fontId="10" fillId="6" borderId="10" xfId="0" applyFont="1" applyFill="1" applyBorder="1" applyAlignment="1">
      <alignment horizontal="left" wrapText="1"/>
    </xf>
  </cellXfs>
  <cellStyles count="3">
    <cellStyle name="Hyperlink" xfId="2" builtinId="8"/>
    <cellStyle name="Normal" xfId="0" builtinId="0"/>
    <cellStyle name="Percent" xfId="1" builtinId="5"/>
  </cellStyles>
  <dxfs count="30">
    <dxf>
      <font>
        <color rgb="FF006100"/>
      </font>
      <fill>
        <patternFill>
          <bgColor rgb="FFC6EFCE"/>
        </patternFill>
      </fill>
    </dxf>
    <dxf>
      <fill>
        <patternFill>
          <bgColor rgb="FFFF0000"/>
        </patternFill>
      </fill>
    </dxf>
    <dxf>
      <fill>
        <patternFill>
          <bgColor rgb="FF00B050"/>
        </patternFill>
      </fill>
    </dxf>
    <dxf>
      <fill>
        <patternFill>
          <bgColor theme="0" tint="-0.24994659260841701"/>
        </patternFill>
      </fill>
    </dxf>
    <dxf>
      <fill>
        <patternFill>
          <bgColor theme="0" tint="-0.2499465926084170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00B050"/>
        </patternFill>
      </fill>
    </dxf>
    <dxf>
      <fill>
        <patternFill>
          <bgColor theme="0" tint="-0.24994659260841701"/>
        </patternFill>
      </fill>
    </dxf>
    <dxf>
      <fill>
        <patternFill>
          <bgColor theme="0" tint="-0.24994659260841701"/>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Organisation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E72-4F6F-B708-49959B07D1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0E72-4F6F-B708-49959B07D1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43-4C4A-BDB0-2DCD48EA4E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0E72-4F6F-B708-49959B07D14F}"/>
              </c:ext>
            </c:extLst>
          </c:dPt>
          <c:dLbls>
            <c:dLbl>
              <c:idx val="0"/>
              <c:layout>
                <c:manualLayout>
                  <c:x val="-2.3258967629046371E-3"/>
                  <c:y val="-5.102070574511519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E72-4F6F-B708-49959B07D14F}"/>
                </c:ext>
              </c:extLst>
            </c:dLbl>
            <c:dLbl>
              <c:idx val="1"/>
              <c:layout>
                <c:manualLayout>
                  <c:x val="-7.0916447944007E-3"/>
                  <c:y val="5.4571303587051616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E72-4F6F-B708-49959B07D14F}"/>
                </c:ext>
              </c:extLst>
            </c:dLbl>
            <c:dLbl>
              <c:idx val="3"/>
              <c:layout>
                <c:manualLayout>
                  <c:x val="5.3152121609798778E-2"/>
                  <c:y val="-5.650699912510936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E72-4F6F-B708-49959B07D1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Report'!$C$9:$F$9</c:f>
              <c:strCache>
                <c:ptCount val="4"/>
                <c:pt idx="0">
                  <c:v>Pass</c:v>
                </c:pt>
                <c:pt idx="1">
                  <c:v>Fail</c:v>
                </c:pt>
                <c:pt idx="2">
                  <c:v>NT</c:v>
                </c:pt>
                <c:pt idx="3">
                  <c:v>N/A</c:v>
                </c:pt>
              </c:strCache>
            </c:strRef>
          </c:cat>
          <c:val>
            <c:numRef>
              <c:f>'Test Report'!$C$10:$F$10</c:f>
              <c:numCache>
                <c:formatCode>General</c:formatCode>
                <c:ptCount val="4"/>
                <c:pt idx="0">
                  <c:v>13</c:v>
                </c:pt>
                <c:pt idx="1">
                  <c:v>8</c:v>
                </c:pt>
                <c:pt idx="2">
                  <c:v>0</c:v>
                </c:pt>
                <c:pt idx="3">
                  <c:v>2</c:v>
                </c:pt>
              </c:numCache>
            </c:numRef>
          </c:val>
          <c:extLst>
            <c:ext xmlns:c16="http://schemas.microsoft.com/office/drawing/2014/chart" uri="{C3380CC4-5D6E-409C-BE32-E72D297353CC}">
              <c16:uniqueId val="{00000000-0E72-4F6F-B708-49959B07D1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Organsation Create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7-4186-9125-9E3A71F19C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8F7-4186-9125-9E3A71F19C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8F7-4186-9125-9E3A71F19C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48F7-4186-9125-9E3A71F19C8E}"/>
              </c:ext>
            </c:extLst>
          </c:dPt>
          <c:dLbls>
            <c:dLbl>
              <c:idx val="0"/>
              <c:layout>
                <c:manualLayout>
                  <c:x val="9.5960848643919516E-2"/>
                  <c:y val="-0.15928550597841937"/>
                </c:manualLayout>
              </c:layout>
              <c:tx>
                <c:rich>
                  <a:bodyPr/>
                  <a:lstStyle/>
                  <a:p>
                    <a:fld id="{25A7F6BA-9134-4A91-9186-839D00B8F08C}" type="CELLRANGE">
                      <a:rPr lang="en-US" baseline="0"/>
                      <a:pPr/>
                      <a:t>[CELLRANGE]</a:t>
                    </a:fld>
                    <a:r>
                      <a:rPr lang="en-US" baseline="0"/>
                      <a:t>, </a:t>
                    </a:r>
                    <a:fld id="{E651F00F-6E51-4683-B624-1C71069419DB}" type="PERCENTAGE">
                      <a:rPr lang="en-US" baseline="0"/>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48F7-4186-9125-9E3A71F19C8E}"/>
                </c:ext>
              </c:extLst>
            </c:dLbl>
            <c:dLbl>
              <c:idx val="1"/>
              <c:layout>
                <c:manualLayout>
                  <c:x val="-6.3497594050743678E-2"/>
                  <c:y val="8.9328885972586758E-2"/>
                </c:manualLayout>
              </c:layout>
              <c:tx>
                <c:rich>
                  <a:bodyPr/>
                  <a:lstStyle/>
                  <a:p>
                    <a:fld id="{0B16BD5A-A741-44B7-9DB2-52CE9B70274C}" type="CELLRANGE">
                      <a:rPr lang="en-US" baseline="0"/>
                      <a:pPr/>
                      <a:t>[CELLRANGE]</a:t>
                    </a:fld>
                    <a:r>
                      <a:rPr lang="en-US" baseline="0"/>
                      <a:t>, </a:t>
                    </a:r>
                    <a:fld id="{1C0104BB-A1A3-46C8-A6A4-80EF5D2269AA}" type="PERCENTAGE">
                      <a:rPr lang="en-US" baseline="0"/>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8F7-4186-9125-9E3A71F19C8E}"/>
                </c:ext>
              </c:extLst>
            </c:dLbl>
            <c:dLbl>
              <c:idx val="2"/>
              <c:tx>
                <c:rich>
                  <a:bodyPr/>
                  <a:lstStyle/>
                  <a:p>
                    <a:fld id="{4B9DE66B-1AEC-46A9-8856-4045D3969B57}" type="CELLRANGE">
                      <a:rPr lang="en-US"/>
                      <a:pPr/>
                      <a:t>[CELLRANGE]</a:t>
                    </a:fld>
                    <a:r>
                      <a:rPr lang="en-US" baseline="0"/>
                      <a:t>, </a:t>
                    </a:r>
                    <a:fld id="{997D9150-8FB9-49DF-8CB0-D2009B7B6F3A}" type="PERCENTAGE">
                      <a:rPr lang="en-US" baseline="0"/>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8F7-4186-9125-9E3A71F19C8E}"/>
                </c:ext>
              </c:extLst>
            </c:dLbl>
            <c:dLbl>
              <c:idx val="3"/>
              <c:layout>
                <c:manualLayout>
                  <c:x val="2.8970253718285266E-2"/>
                  <c:y val="-2.4942038495188102E-2"/>
                </c:manualLayout>
              </c:layout>
              <c:tx>
                <c:rich>
                  <a:bodyPr/>
                  <a:lstStyle/>
                  <a:p>
                    <a:fld id="{492B273C-94AD-49E8-A5E1-4D39F0A1EA5C}" type="CELLRANGE">
                      <a:rPr lang="en-US" baseline="0"/>
                      <a:pPr/>
                      <a:t>[CELLRANGE]</a:t>
                    </a:fld>
                    <a:r>
                      <a:rPr lang="en-US" baseline="0"/>
                      <a:t>, </a:t>
                    </a:r>
                    <a:fld id="{F05C0B4C-7A5E-4B2F-8E30-1F0B8FDDFBF8}" type="PERCENTAGE">
                      <a:rPr lang="en-US" baseline="0"/>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48F7-4186-9125-9E3A71F19C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val>
            <c:numRef>
              <c:f>'Test Report'!$C$11:$F$11</c:f>
              <c:numCache>
                <c:formatCode>General</c:formatCode>
                <c:ptCount val="4"/>
                <c:pt idx="0">
                  <c:v>39</c:v>
                </c:pt>
                <c:pt idx="1">
                  <c:v>6</c:v>
                </c:pt>
                <c:pt idx="2">
                  <c:v>0</c:v>
                </c:pt>
                <c:pt idx="3">
                  <c:v>2</c:v>
                </c:pt>
              </c:numCache>
            </c:numRef>
          </c:val>
          <c:extLst>
            <c:ext xmlns:c15="http://schemas.microsoft.com/office/drawing/2012/chart" uri="{02D57815-91ED-43cb-92C2-25804820EDAC}">
              <c15:datalabelsRange>
                <c15:f>'Test Report'!$C$9:$F$9</c15:f>
                <c15:dlblRangeCache>
                  <c:ptCount val="4"/>
                  <c:pt idx="0">
                    <c:v>Pass</c:v>
                  </c:pt>
                  <c:pt idx="1">
                    <c:v>Fail</c:v>
                  </c:pt>
                  <c:pt idx="2">
                    <c:v>NT</c:v>
                  </c:pt>
                  <c:pt idx="3">
                    <c:v>N/A</c:v>
                  </c:pt>
                </c15:dlblRangeCache>
              </c15:datalabelsRange>
            </c:ext>
            <c:ext xmlns:c16="http://schemas.microsoft.com/office/drawing/2014/chart" uri="{C3380CC4-5D6E-409C-BE32-E72D297353CC}">
              <c16:uniqueId val="{00000000-48F7-4186-9125-9E3A71F19C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6D-4AC4-8578-1EA403A7BF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C6D-4AC4-8578-1EA403A7BF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3C6D-4AC4-8578-1EA403A7BF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3C6D-4AC4-8578-1EA403A7BFA6}"/>
              </c:ext>
            </c:extLst>
          </c:dPt>
          <c:dLbls>
            <c:dLbl>
              <c:idx val="0"/>
              <c:layout>
                <c:manualLayout>
                  <c:x val="4.3747747747747749E-2"/>
                  <c:y val="-7.3685112277631956E-2"/>
                </c:manualLayout>
              </c:layout>
              <c:tx>
                <c:rich>
                  <a:bodyPr/>
                  <a:lstStyle/>
                  <a:p>
                    <a:fld id="{BDF44279-BE40-4E23-ACAC-2E3083EB994E}" type="CELLRANGE">
                      <a:rPr lang="en-US" baseline="0"/>
                      <a:pPr/>
                      <a:t>[CELLRANGE]</a:t>
                    </a:fld>
                    <a:r>
                      <a:rPr lang="en-US" baseline="0"/>
                      <a:t>, </a:t>
                    </a:r>
                    <a:fld id="{7FBEAE5D-0F7C-40C4-8E3D-7F1A9911F196}" type="PERCENTAGE">
                      <a:rPr lang="en-US" baseline="0"/>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C6D-4AC4-8578-1EA403A7BFA6}"/>
                </c:ext>
              </c:extLst>
            </c:dLbl>
            <c:dLbl>
              <c:idx val="1"/>
              <c:layout>
                <c:manualLayout>
                  <c:x val="-1.6111371213733419E-2"/>
                  <c:y val="8.2487241178186024E-2"/>
                </c:manualLayout>
              </c:layout>
              <c:tx>
                <c:rich>
                  <a:bodyPr/>
                  <a:lstStyle/>
                  <a:p>
                    <a:fld id="{DF0D0710-030D-4EA2-B31E-9096223162B2}" type="CELLRANGE">
                      <a:rPr lang="en-US" baseline="0"/>
                      <a:pPr/>
                      <a:t>[CELLRANGE]</a:t>
                    </a:fld>
                    <a:r>
                      <a:rPr lang="en-US" baseline="0"/>
                      <a:t>, </a:t>
                    </a:r>
                    <a:fld id="{BBFFF5C6-3E8B-426E-A570-798DECA84063}" type="PERCENTAGE">
                      <a:rPr lang="en-US" baseline="0"/>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3C6D-4AC4-8578-1EA403A7BFA6}"/>
                </c:ext>
              </c:extLst>
            </c:dLbl>
            <c:dLbl>
              <c:idx val="2"/>
              <c:layout>
                <c:manualLayout>
                  <c:x val="-5.5136553876711687E-3"/>
                  <c:y val="7.2769028871390862E-3"/>
                </c:manualLayout>
              </c:layout>
              <c:tx>
                <c:rich>
                  <a:bodyPr/>
                  <a:lstStyle/>
                  <a:p>
                    <a:fld id="{2FBF2BD6-AA40-4158-86DB-1D4F6811B31F}" type="CELLRANGE">
                      <a:rPr lang="en-US" baseline="0"/>
                      <a:pPr/>
                      <a:t>[CELLRANGE]</a:t>
                    </a:fld>
                    <a:r>
                      <a:rPr lang="en-US" baseline="0"/>
                      <a:t>, </a:t>
                    </a:r>
                    <a:fld id="{6AAF9C20-C988-46EC-BE0D-78499E944775}" type="PERCENTAGE">
                      <a:rPr lang="en-US" baseline="0"/>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C6D-4AC4-8578-1EA403A7BFA6}"/>
                </c:ext>
              </c:extLst>
            </c:dLbl>
            <c:dLbl>
              <c:idx val="3"/>
              <c:layout>
                <c:manualLayout>
                  <c:x val="7.0103993757537064E-2"/>
                  <c:y val="-1.7819335083114611E-2"/>
                </c:manualLayout>
              </c:layout>
              <c:tx>
                <c:rich>
                  <a:bodyPr/>
                  <a:lstStyle/>
                  <a:p>
                    <a:fld id="{E7F5AA42-B5AB-4F20-A3D3-4459C807787B}" type="CELLRANGE">
                      <a:rPr lang="en-US" baseline="0"/>
                      <a:pPr/>
                      <a:t>[CELLRANGE]</a:t>
                    </a:fld>
                    <a:r>
                      <a:rPr lang="en-US" baseline="0"/>
                      <a:t>, </a:t>
                    </a:r>
                    <a:fld id="{7329B5C9-3DFC-4744-A0AD-F71AB971AF23}" type="PERCENTAGE">
                      <a:rPr lang="en-US" baseline="0"/>
                      <a:pPr/>
                      <a:t>[PERCENTAGE]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C6D-4AC4-8578-1EA403A7BF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val>
            <c:numRef>
              <c:f>'Test Report'!$C$17:$F$17</c:f>
              <c:numCache>
                <c:formatCode>General</c:formatCode>
                <c:ptCount val="4"/>
                <c:pt idx="0">
                  <c:v>52</c:v>
                </c:pt>
                <c:pt idx="1">
                  <c:v>14</c:v>
                </c:pt>
                <c:pt idx="2">
                  <c:v>0</c:v>
                </c:pt>
                <c:pt idx="3">
                  <c:v>4</c:v>
                </c:pt>
              </c:numCache>
            </c:numRef>
          </c:val>
          <c:extLst>
            <c:ext xmlns:c15="http://schemas.microsoft.com/office/drawing/2012/chart" uri="{02D57815-91ED-43cb-92C2-25804820EDAC}">
              <c15:datalabelsRange>
                <c15:f>'Test Report'!$C$9:$F$9</c15:f>
                <c15:dlblRangeCache>
                  <c:ptCount val="4"/>
                  <c:pt idx="0">
                    <c:v>Pass</c:v>
                  </c:pt>
                  <c:pt idx="1">
                    <c:v>Fail</c:v>
                  </c:pt>
                  <c:pt idx="2">
                    <c:v>NT</c:v>
                  </c:pt>
                  <c:pt idx="3">
                    <c:v>N/A</c:v>
                  </c:pt>
                </c15:dlblRangeCache>
              </c15:datalabelsRange>
            </c:ext>
            <c:ext xmlns:c16="http://schemas.microsoft.com/office/drawing/2014/chart" uri="{C3380CC4-5D6E-409C-BE32-E72D297353CC}">
              <c16:uniqueId val="{00000000-3C6D-4AC4-8578-1EA403A7BFA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IMAGE03"/></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IMAGE062"/><Relationship Id="rId7" Type="http://schemas.openxmlformats.org/officeDocument/2006/relationships/hyperlink" Target="#IMAGE092"/><Relationship Id="rId2" Type="http://schemas.openxmlformats.org/officeDocument/2006/relationships/hyperlink" Target="#IMAGE052"/><Relationship Id="rId1" Type="http://schemas.openxmlformats.org/officeDocument/2006/relationships/hyperlink" Target="#IMAGE042"/><Relationship Id="rId6" Type="http://schemas.openxmlformats.org/officeDocument/2006/relationships/image" Target="../media/image4.png"/><Relationship Id="rId5" Type="http://schemas.openxmlformats.org/officeDocument/2006/relationships/hyperlink" Target="#IMAGE082"/><Relationship Id="rId4" Type="http://schemas.openxmlformats.org/officeDocument/2006/relationships/hyperlink" Target="#IMAGE072"/><Relationship Id="rId9" Type="http://schemas.openxmlformats.org/officeDocument/2006/relationships/hyperlink" Target="#IMAGE102"/></Relationships>
</file>

<file path=xl/drawings/_rels/drawing5.xml.rels><?xml version="1.0" encoding="UTF-8" standalone="yes"?>
<Relationships xmlns="http://schemas.openxmlformats.org/package/2006/relationships"><Relationship Id="rId8" Type="http://schemas.openxmlformats.org/officeDocument/2006/relationships/hyperlink" Target="#IMAGE071"/><Relationship Id="rId13" Type="http://schemas.openxmlformats.org/officeDocument/2006/relationships/image" Target="../media/image5.png"/><Relationship Id="rId3" Type="http://schemas.openxmlformats.org/officeDocument/2006/relationships/hyperlink" Target="#IMAGE041"/><Relationship Id="rId7" Type="http://schemas.openxmlformats.org/officeDocument/2006/relationships/image" Target="../media/image7.png"/><Relationship Id="rId12" Type="http://schemas.openxmlformats.org/officeDocument/2006/relationships/hyperlink" Target="#IMAGE091"/><Relationship Id="rId2" Type="http://schemas.openxmlformats.org/officeDocument/2006/relationships/image" Target="../media/image2.png"/><Relationship Id="rId1" Type="http://schemas.openxmlformats.org/officeDocument/2006/relationships/hyperlink" Target="#IMAGE02"/><Relationship Id="rId6" Type="http://schemas.openxmlformats.org/officeDocument/2006/relationships/hyperlink" Target="#IMAGE061"/><Relationship Id="rId11" Type="http://schemas.openxmlformats.org/officeDocument/2006/relationships/image" Target="../media/image4.png"/><Relationship Id="rId5" Type="http://schemas.openxmlformats.org/officeDocument/2006/relationships/hyperlink" Target="#IMAGE051"/><Relationship Id="rId15" Type="http://schemas.openxmlformats.org/officeDocument/2006/relationships/image" Target="../media/image9.png"/><Relationship Id="rId10" Type="http://schemas.openxmlformats.org/officeDocument/2006/relationships/hyperlink" Target="#IMAGE081"/><Relationship Id="rId4" Type="http://schemas.openxmlformats.org/officeDocument/2006/relationships/image" Target="../media/image6.png"/><Relationship Id="rId9" Type="http://schemas.openxmlformats.org/officeDocument/2006/relationships/image" Target="../media/image8.png"/><Relationship Id="rId14" Type="http://schemas.openxmlformats.org/officeDocument/2006/relationships/hyperlink" Target="#IMAGE101"/></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xdr:row>
      <xdr:rowOff>0</xdr:rowOff>
    </xdr:from>
    <xdr:to>
      <xdr:col>0</xdr:col>
      <xdr:colOff>990600</xdr:colOff>
      <xdr:row>1</xdr:row>
      <xdr:rowOff>447675</xdr:rowOff>
    </xdr:to>
    <xdr:pic>
      <xdr:nvPicPr>
        <xdr:cNvPr id="3" name="Picture 2">
          <a:extLst>
            <a:ext uri="{FF2B5EF4-FFF2-40B4-BE49-F238E27FC236}">
              <a16:creationId xmlns:a16="http://schemas.microsoft.com/office/drawing/2014/main" id="{A6BC9AA7-72CF-2CAD-131F-3D1FE1E7B7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0"/>
          <a:ext cx="885825" cy="447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20</xdr:row>
      <xdr:rowOff>185737</xdr:rowOff>
    </xdr:from>
    <xdr:to>
      <xdr:col>4</xdr:col>
      <xdr:colOff>857250</xdr:colOff>
      <xdr:row>35</xdr:row>
      <xdr:rowOff>71437</xdr:rowOff>
    </xdr:to>
    <xdr:graphicFrame macro="">
      <xdr:nvGraphicFramePr>
        <xdr:cNvPr id="7" name="Chart 6">
          <a:extLst>
            <a:ext uri="{FF2B5EF4-FFF2-40B4-BE49-F238E27FC236}">
              <a16:creationId xmlns:a16="http://schemas.microsoft.com/office/drawing/2014/main" id="{27DF8700-62D0-B385-F598-1F52B38D3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952500</xdr:colOff>
      <xdr:row>20</xdr:row>
      <xdr:rowOff>176212</xdr:rowOff>
    </xdr:from>
    <xdr:to>
      <xdr:col>10</xdr:col>
      <xdr:colOff>352425</xdr:colOff>
      <xdr:row>35</xdr:row>
      <xdr:rowOff>61912</xdr:rowOff>
    </xdr:to>
    <xdr:graphicFrame macro="">
      <xdr:nvGraphicFramePr>
        <xdr:cNvPr id="8" name="Chart 7">
          <a:extLst>
            <a:ext uri="{FF2B5EF4-FFF2-40B4-BE49-F238E27FC236}">
              <a16:creationId xmlns:a16="http://schemas.microsoft.com/office/drawing/2014/main" id="{05968D36-3B02-0E0D-1962-EA96547AF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990600</xdr:colOff>
      <xdr:row>35</xdr:row>
      <xdr:rowOff>128587</xdr:rowOff>
    </xdr:from>
    <xdr:to>
      <xdr:col>4</xdr:col>
      <xdr:colOff>704850</xdr:colOff>
      <xdr:row>50</xdr:row>
      <xdr:rowOff>14287</xdr:rowOff>
    </xdr:to>
    <xdr:graphicFrame macro="">
      <xdr:nvGraphicFramePr>
        <xdr:cNvPr id="9" name="Chart 8">
          <a:extLst>
            <a:ext uri="{FF2B5EF4-FFF2-40B4-BE49-F238E27FC236}">
              <a16:creationId xmlns:a16="http://schemas.microsoft.com/office/drawing/2014/main" id="{6AA384E6-3A13-269B-E787-B955D6BC1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1933575</xdr:colOff>
      <xdr:row>10</xdr:row>
      <xdr:rowOff>228600</xdr:rowOff>
    </xdr:from>
    <xdr:to>
      <xdr:col>4</xdr:col>
      <xdr:colOff>3390901</xdr:colOff>
      <xdr:row>10</xdr:row>
      <xdr:rowOff>1076326</xdr:rowOff>
    </xdr:to>
    <xdr:pic>
      <xdr:nvPicPr>
        <xdr:cNvPr id="3" name="image27.png">
          <a:hlinkClick xmlns:r="http://schemas.openxmlformats.org/officeDocument/2006/relationships" r:id="rId1"/>
          <a:extLst>
            <a:ext uri="{FF2B5EF4-FFF2-40B4-BE49-F238E27FC236}">
              <a16:creationId xmlns:a16="http://schemas.microsoft.com/office/drawing/2014/main" id="{83353F58-E412-49E4-89C8-788B9719BBDC}"/>
            </a:ext>
          </a:extLst>
        </xdr:cNvPr>
        <xdr:cNvPicPr/>
      </xdr:nvPicPr>
      <xdr:blipFill>
        <a:blip xmlns:r="http://schemas.openxmlformats.org/officeDocument/2006/relationships" r:embed="rId2"/>
        <a:srcRect/>
        <a:stretch>
          <a:fillRect/>
        </a:stretch>
      </xdr:blipFill>
      <xdr:spPr>
        <a:xfrm>
          <a:off x="9315450" y="2514600"/>
          <a:ext cx="1457326" cy="847726"/>
        </a:xfrm>
        <a:prstGeom prst="rect">
          <a:avLst/>
        </a:prstGeom>
        <a:ln/>
      </xdr:spPr>
    </xdr:pic>
    <xdr:clientData/>
  </xdr:twoCellAnchor>
  <xdr:twoCellAnchor editAs="oneCell">
    <xdr:from>
      <xdr:col>4</xdr:col>
      <xdr:colOff>981075</xdr:colOff>
      <xdr:row>17</xdr:row>
      <xdr:rowOff>485775</xdr:rowOff>
    </xdr:from>
    <xdr:to>
      <xdr:col>4</xdr:col>
      <xdr:colOff>2619604</xdr:colOff>
      <xdr:row>17</xdr:row>
      <xdr:rowOff>762039</xdr:rowOff>
    </xdr:to>
    <xdr:pic>
      <xdr:nvPicPr>
        <xdr:cNvPr id="16" name="Picture 15">
          <a:extLst>
            <a:ext uri="{FF2B5EF4-FFF2-40B4-BE49-F238E27FC236}">
              <a16:creationId xmlns:a16="http://schemas.microsoft.com/office/drawing/2014/main" id="{1C2598F8-CCAB-8814-1FD2-5C03F32666CA}"/>
            </a:ext>
          </a:extLst>
        </xdr:cNvPr>
        <xdr:cNvPicPr>
          <a:picLocks noChangeAspect="1"/>
        </xdr:cNvPicPr>
      </xdr:nvPicPr>
      <xdr:blipFill>
        <a:blip xmlns:r="http://schemas.openxmlformats.org/officeDocument/2006/relationships" r:embed="rId3"/>
        <a:stretch>
          <a:fillRect/>
        </a:stretch>
      </xdr:blipFill>
      <xdr:spPr>
        <a:xfrm>
          <a:off x="8362950" y="10391775"/>
          <a:ext cx="1638529" cy="2762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2867025</xdr:colOff>
      <xdr:row>11</xdr:row>
      <xdr:rowOff>247651</xdr:rowOff>
    </xdr:from>
    <xdr:to>
      <xdr:col>4</xdr:col>
      <xdr:colOff>3409950</xdr:colOff>
      <xdr:row>11</xdr:row>
      <xdr:rowOff>466725</xdr:rowOff>
    </xdr:to>
    <xdr:sp macro="" textlink="">
      <xdr:nvSpPr>
        <xdr:cNvPr id="9" name="abcccc93">
          <a:hlinkClick xmlns:r="http://schemas.openxmlformats.org/officeDocument/2006/relationships" r:id="rId1"/>
          <a:extLst>
            <a:ext uri="{FF2B5EF4-FFF2-40B4-BE49-F238E27FC236}">
              <a16:creationId xmlns:a16="http://schemas.microsoft.com/office/drawing/2014/main" id="{8CACA84F-4771-DBE9-05CE-383D0334635E}"/>
            </a:ext>
          </a:extLst>
        </xdr:cNvPr>
        <xdr:cNvSpPr/>
      </xdr:nvSpPr>
      <xdr:spPr>
        <a:xfrm>
          <a:off x="10248900" y="2914651"/>
          <a:ext cx="542925" cy="2190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t>Design</a:t>
          </a:r>
        </a:p>
      </xdr:txBody>
    </xdr:sp>
    <xdr:clientData/>
  </xdr:twoCellAnchor>
  <xdr:twoCellAnchor>
    <xdr:from>
      <xdr:col>4</xdr:col>
      <xdr:colOff>2990850</xdr:colOff>
      <xdr:row>16</xdr:row>
      <xdr:rowOff>133350</xdr:rowOff>
    </xdr:from>
    <xdr:to>
      <xdr:col>4</xdr:col>
      <xdr:colOff>3533775</xdr:colOff>
      <xdr:row>16</xdr:row>
      <xdr:rowOff>352424</xdr:rowOff>
    </xdr:to>
    <xdr:sp macro="" textlink="">
      <xdr:nvSpPr>
        <xdr:cNvPr id="20" name="Rectangle: Rounded Corners 19">
          <a:hlinkClick xmlns:r="http://schemas.openxmlformats.org/officeDocument/2006/relationships" r:id="rId2"/>
          <a:extLst>
            <a:ext uri="{FF2B5EF4-FFF2-40B4-BE49-F238E27FC236}">
              <a16:creationId xmlns:a16="http://schemas.microsoft.com/office/drawing/2014/main" id="{E0A6A24F-7822-4498-A2BE-4C6FD3639F13}"/>
            </a:ext>
          </a:extLst>
        </xdr:cNvPr>
        <xdr:cNvSpPr/>
      </xdr:nvSpPr>
      <xdr:spPr>
        <a:xfrm>
          <a:off x="10372725" y="6086475"/>
          <a:ext cx="542925" cy="2190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t>Design</a:t>
          </a:r>
        </a:p>
      </xdr:txBody>
    </xdr:sp>
    <xdr:clientData/>
  </xdr:twoCellAnchor>
  <xdr:twoCellAnchor>
    <xdr:from>
      <xdr:col>4</xdr:col>
      <xdr:colOff>2971800</xdr:colOff>
      <xdr:row>25</xdr:row>
      <xdr:rowOff>228600</xdr:rowOff>
    </xdr:from>
    <xdr:to>
      <xdr:col>4</xdr:col>
      <xdr:colOff>3514725</xdr:colOff>
      <xdr:row>25</xdr:row>
      <xdr:rowOff>447674</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6124D9B6-4127-425D-9ABF-38DA71B257E7}"/>
            </a:ext>
          </a:extLst>
        </xdr:cNvPr>
        <xdr:cNvSpPr/>
      </xdr:nvSpPr>
      <xdr:spPr>
        <a:xfrm>
          <a:off x="10353675" y="13268325"/>
          <a:ext cx="542925" cy="2190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t>Design</a:t>
          </a:r>
        </a:p>
      </xdr:txBody>
    </xdr:sp>
    <xdr:clientData/>
  </xdr:twoCellAnchor>
  <xdr:twoCellAnchor>
    <xdr:from>
      <xdr:col>4</xdr:col>
      <xdr:colOff>2990850</xdr:colOff>
      <xdr:row>31</xdr:row>
      <xdr:rowOff>133350</xdr:rowOff>
    </xdr:from>
    <xdr:to>
      <xdr:col>4</xdr:col>
      <xdr:colOff>3533775</xdr:colOff>
      <xdr:row>31</xdr:row>
      <xdr:rowOff>352424</xdr:rowOff>
    </xdr:to>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07C5A1A1-5BCD-4ECE-8978-DF32D596115B}"/>
            </a:ext>
          </a:extLst>
        </xdr:cNvPr>
        <xdr:cNvSpPr/>
      </xdr:nvSpPr>
      <xdr:spPr>
        <a:xfrm>
          <a:off x="10372725" y="6657975"/>
          <a:ext cx="542925" cy="2190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t>Design</a:t>
          </a:r>
        </a:p>
      </xdr:txBody>
    </xdr:sp>
    <xdr:clientData/>
  </xdr:twoCellAnchor>
  <xdr:twoCellAnchor editAs="oneCell">
    <xdr:from>
      <xdr:col>4</xdr:col>
      <xdr:colOff>1759324</xdr:colOff>
      <xdr:row>45</xdr:row>
      <xdr:rowOff>446280</xdr:rowOff>
    </xdr:from>
    <xdr:to>
      <xdr:col>4</xdr:col>
      <xdr:colOff>3460374</xdr:colOff>
      <xdr:row>46</xdr:row>
      <xdr:rowOff>3584</xdr:rowOff>
    </xdr:to>
    <xdr:pic>
      <xdr:nvPicPr>
        <xdr:cNvPr id="2" name="image41.png">
          <a:hlinkClick xmlns:r="http://schemas.openxmlformats.org/officeDocument/2006/relationships" r:id="rId5"/>
          <a:extLst>
            <a:ext uri="{FF2B5EF4-FFF2-40B4-BE49-F238E27FC236}">
              <a16:creationId xmlns:a16="http://schemas.microsoft.com/office/drawing/2014/main" id="{3F8FC33C-9BC5-EA62-4639-61BC3CA79945}"/>
            </a:ext>
          </a:extLst>
        </xdr:cNvPr>
        <xdr:cNvPicPr/>
      </xdr:nvPicPr>
      <xdr:blipFill>
        <a:blip xmlns:r="http://schemas.openxmlformats.org/officeDocument/2006/relationships" r:embed="rId6"/>
        <a:srcRect/>
        <a:stretch>
          <a:fillRect/>
        </a:stretch>
      </xdr:blipFill>
      <xdr:spPr>
        <a:xfrm>
          <a:off x="9144000" y="31800339"/>
          <a:ext cx="1701050" cy="1081304"/>
        </a:xfrm>
        <a:prstGeom prst="rect">
          <a:avLst/>
        </a:prstGeom>
        <a:ln/>
      </xdr:spPr>
    </xdr:pic>
    <xdr:clientData/>
  </xdr:twoCellAnchor>
  <xdr:twoCellAnchor editAs="oneCell">
    <xdr:from>
      <xdr:col>4</xdr:col>
      <xdr:colOff>2454088</xdr:colOff>
      <xdr:row>48</xdr:row>
      <xdr:rowOff>683558</xdr:rowOff>
    </xdr:from>
    <xdr:to>
      <xdr:col>4</xdr:col>
      <xdr:colOff>3339353</xdr:colOff>
      <xdr:row>48</xdr:row>
      <xdr:rowOff>1212591</xdr:rowOff>
    </xdr:to>
    <xdr:pic>
      <xdr:nvPicPr>
        <xdr:cNvPr id="3" name="image44.png">
          <a:hlinkClick xmlns:r="http://schemas.openxmlformats.org/officeDocument/2006/relationships" r:id="rId7"/>
          <a:extLst>
            <a:ext uri="{FF2B5EF4-FFF2-40B4-BE49-F238E27FC236}">
              <a16:creationId xmlns:a16="http://schemas.microsoft.com/office/drawing/2014/main" id="{FD9BA3FD-DAE3-48AB-A906-9DD0A307338F}"/>
            </a:ext>
          </a:extLst>
        </xdr:cNvPr>
        <xdr:cNvPicPr/>
      </xdr:nvPicPr>
      <xdr:blipFill>
        <a:blip xmlns:r="http://schemas.openxmlformats.org/officeDocument/2006/relationships" r:embed="rId8"/>
        <a:srcRect/>
        <a:stretch>
          <a:fillRect/>
        </a:stretch>
      </xdr:blipFill>
      <xdr:spPr>
        <a:xfrm>
          <a:off x="9872382" y="35847617"/>
          <a:ext cx="885265" cy="529033"/>
        </a:xfrm>
        <a:prstGeom prst="rect">
          <a:avLst/>
        </a:prstGeom>
        <a:ln/>
      </xdr:spPr>
    </xdr:pic>
    <xdr:clientData/>
  </xdr:twoCellAnchor>
  <xdr:twoCellAnchor>
    <xdr:from>
      <xdr:col>4</xdr:col>
      <xdr:colOff>2947147</xdr:colOff>
      <xdr:row>50</xdr:row>
      <xdr:rowOff>235325</xdr:rowOff>
    </xdr:from>
    <xdr:to>
      <xdr:col>4</xdr:col>
      <xdr:colOff>3492313</xdr:colOff>
      <xdr:row>50</xdr:row>
      <xdr:rowOff>454399</xdr:rowOff>
    </xdr:to>
    <xdr:sp macro="" textlink="">
      <xdr:nvSpPr>
        <xdr:cNvPr id="4" name="Rectangle: Rounded Corners 3">
          <a:hlinkClick xmlns:r="http://schemas.openxmlformats.org/officeDocument/2006/relationships" r:id="rId9"/>
          <a:extLst>
            <a:ext uri="{FF2B5EF4-FFF2-40B4-BE49-F238E27FC236}">
              <a16:creationId xmlns:a16="http://schemas.microsoft.com/office/drawing/2014/main" id="{80663763-85EF-4228-8EE4-E0779DB3FAF2}"/>
            </a:ext>
          </a:extLst>
        </xdr:cNvPr>
        <xdr:cNvSpPr/>
      </xdr:nvSpPr>
      <xdr:spPr>
        <a:xfrm>
          <a:off x="10544735" y="38828384"/>
          <a:ext cx="545166" cy="2190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t>Design</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333376</xdr:colOff>
      <xdr:row>0</xdr:row>
      <xdr:rowOff>66675</xdr:rowOff>
    </xdr:from>
    <xdr:to>
      <xdr:col>0</xdr:col>
      <xdr:colOff>6791326</xdr:colOff>
      <xdr:row>0</xdr:row>
      <xdr:rowOff>3371850</xdr:rowOff>
    </xdr:to>
    <xdr:pic>
      <xdr:nvPicPr>
        <xdr:cNvPr id="2" name="IMAGE01">
          <a:hlinkClick xmlns:r="http://schemas.openxmlformats.org/officeDocument/2006/relationships" r:id="rId1"/>
          <a:extLst>
            <a:ext uri="{FF2B5EF4-FFF2-40B4-BE49-F238E27FC236}">
              <a16:creationId xmlns:a16="http://schemas.microsoft.com/office/drawing/2014/main" id="{400B4797-DA17-4D48-809B-1F6FCD553A10}"/>
            </a:ext>
          </a:extLst>
        </xdr:cNvPr>
        <xdr:cNvPicPr/>
      </xdr:nvPicPr>
      <xdr:blipFill>
        <a:blip xmlns:r="http://schemas.openxmlformats.org/officeDocument/2006/relationships" r:embed="rId2"/>
        <a:srcRect/>
        <a:stretch>
          <a:fillRect/>
        </a:stretch>
      </xdr:blipFill>
      <xdr:spPr>
        <a:xfrm>
          <a:off x="333376" y="66675"/>
          <a:ext cx="6457950" cy="3305175"/>
        </a:xfrm>
        <a:prstGeom prst="rect">
          <a:avLst/>
        </a:prstGeom>
        <a:ln/>
      </xdr:spPr>
    </xdr:pic>
    <xdr:clientData/>
  </xdr:twoCellAnchor>
  <xdr:twoCellAnchor editAs="oneCell">
    <xdr:from>
      <xdr:col>0</xdr:col>
      <xdr:colOff>361950</xdr:colOff>
      <xdr:row>0</xdr:row>
      <xdr:rowOff>3762374</xdr:rowOff>
    </xdr:from>
    <xdr:to>
      <xdr:col>0</xdr:col>
      <xdr:colOff>6476261</xdr:colOff>
      <xdr:row>1</xdr:row>
      <xdr:rowOff>3476624</xdr:rowOff>
    </xdr:to>
    <xdr:pic>
      <xdr:nvPicPr>
        <xdr:cNvPr id="3" name="image30.png">
          <a:hlinkClick xmlns:r="http://schemas.openxmlformats.org/officeDocument/2006/relationships" r:id="rId3"/>
          <a:extLst>
            <a:ext uri="{FF2B5EF4-FFF2-40B4-BE49-F238E27FC236}">
              <a16:creationId xmlns:a16="http://schemas.microsoft.com/office/drawing/2014/main" id="{80F0EBF2-1F60-1D20-6BDC-7B9FF5A2BD2A}"/>
            </a:ext>
          </a:extLst>
        </xdr:cNvPr>
        <xdr:cNvPicPr/>
      </xdr:nvPicPr>
      <xdr:blipFill>
        <a:blip xmlns:r="http://schemas.openxmlformats.org/officeDocument/2006/relationships" r:embed="rId4"/>
        <a:srcRect/>
        <a:stretch>
          <a:fillRect/>
        </a:stretch>
      </xdr:blipFill>
      <xdr:spPr>
        <a:xfrm>
          <a:off x="361950" y="3762374"/>
          <a:ext cx="6114311" cy="3476625"/>
        </a:xfrm>
        <a:prstGeom prst="rect">
          <a:avLst/>
        </a:prstGeom>
        <a:ln/>
      </xdr:spPr>
    </xdr:pic>
    <xdr:clientData/>
  </xdr:twoCellAnchor>
  <xdr:twoCellAnchor editAs="oneCell">
    <xdr:from>
      <xdr:col>0</xdr:col>
      <xdr:colOff>276225</xdr:colOff>
      <xdr:row>2</xdr:row>
      <xdr:rowOff>180975</xdr:rowOff>
    </xdr:from>
    <xdr:to>
      <xdr:col>0</xdr:col>
      <xdr:colOff>6390536</xdr:colOff>
      <xdr:row>2</xdr:row>
      <xdr:rowOff>3657600</xdr:rowOff>
    </xdr:to>
    <xdr:pic>
      <xdr:nvPicPr>
        <xdr:cNvPr id="4" name="image30.png">
          <a:hlinkClick xmlns:r="http://schemas.openxmlformats.org/officeDocument/2006/relationships" r:id="rId5"/>
          <a:extLst>
            <a:ext uri="{FF2B5EF4-FFF2-40B4-BE49-F238E27FC236}">
              <a16:creationId xmlns:a16="http://schemas.microsoft.com/office/drawing/2014/main" id="{BABBB0EB-5061-4D5D-8864-8CA3034FC4D2}"/>
            </a:ext>
          </a:extLst>
        </xdr:cNvPr>
        <xdr:cNvPicPr/>
      </xdr:nvPicPr>
      <xdr:blipFill>
        <a:blip xmlns:r="http://schemas.openxmlformats.org/officeDocument/2006/relationships" r:embed="rId4"/>
        <a:srcRect/>
        <a:stretch>
          <a:fillRect/>
        </a:stretch>
      </xdr:blipFill>
      <xdr:spPr>
        <a:xfrm>
          <a:off x="276225" y="7686675"/>
          <a:ext cx="6114311" cy="3476625"/>
        </a:xfrm>
        <a:prstGeom prst="rect">
          <a:avLst/>
        </a:prstGeom>
        <a:ln/>
      </xdr:spPr>
    </xdr:pic>
    <xdr:clientData/>
  </xdr:twoCellAnchor>
  <xdr:twoCellAnchor editAs="oneCell">
    <xdr:from>
      <xdr:col>0</xdr:col>
      <xdr:colOff>552450</xdr:colOff>
      <xdr:row>2</xdr:row>
      <xdr:rowOff>4057650</xdr:rowOff>
    </xdr:from>
    <xdr:to>
      <xdr:col>0</xdr:col>
      <xdr:colOff>6526530</xdr:colOff>
      <xdr:row>3</xdr:row>
      <xdr:rowOff>4121785</xdr:rowOff>
    </xdr:to>
    <xdr:pic>
      <xdr:nvPicPr>
        <xdr:cNvPr id="5" name="image45.png">
          <a:hlinkClick xmlns:r="http://schemas.openxmlformats.org/officeDocument/2006/relationships" r:id="rId6"/>
          <a:extLst>
            <a:ext uri="{FF2B5EF4-FFF2-40B4-BE49-F238E27FC236}">
              <a16:creationId xmlns:a16="http://schemas.microsoft.com/office/drawing/2014/main" id="{EB112432-3B5F-5FBE-F007-2C58A245A401}"/>
            </a:ext>
          </a:extLst>
        </xdr:cNvPr>
        <xdr:cNvPicPr/>
      </xdr:nvPicPr>
      <xdr:blipFill>
        <a:blip xmlns:r="http://schemas.openxmlformats.org/officeDocument/2006/relationships" r:embed="rId7"/>
        <a:srcRect/>
        <a:stretch>
          <a:fillRect/>
        </a:stretch>
      </xdr:blipFill>
      <xdr:spPr>
        <a:xfrm>
          <a:off x="552450" y="11563350"/>
          <a:ext cx="5974080" cy="4140835"/>
        </a:xfrm>
        <a:prstGeom prst="rect">
          <a:avLst/>
        </a:prstGeom>
        <a:ln/>
      </xdr:spPr>
    </xdr:pic>
    <xdr:clientData/>
  </xdr:twoCellAnchor>
  <xdr:twoCellAnchor editAs="oneCell">
    <xdr:from>
      <xdr:col>0</xdr:col>
      <xdr:colOff>552450</xdr:colOff>
      <xdr:row>4</xdr:row>
      <xdr:rowOff>409575</xdr:rowOff>
    </xdr:from>
    <xdr:to>
      <xdr:col>0</xdr:col>
      <xdr:colOff>6528435</xdr:colOff>
      <xdr:row>4</xdr:row>
      <xdr:rowOff>2849880</xdr:rowOff>
    </xdr:to>
    <xdr:pic>
      <xdr:nvPicPr>
        <xdr:cNvPr id="6" name="image39.png">
          <a:hlinkClick xmlns:r="http://schemas.openxmlformats.org/officeDocument/2006/relationships" r:id="rId8"/>
          <a:extLst>
            <a:ext uri="{FF2B5EF4-FFF2-40B4-BE49-F238E27FC236}">
              <a16:creationId xmlns:a16="http://schemas.microsoft.com/office/drawing/2014/main" id="{2E9253E8-49DB-4810-A980-289BB94A778D}"/>
            </a:ext>
          </a:extLst>
        </xdr:cNvPr>
        <xdr:cNvPicPr/>
      </xdr:nvPicPr>
      <xdr:blipFill>
        <a:blip xmlns:r="http://schemas.openxmlformats.org/officeDocument/2006/relationships" r:embed="rId9"/>
        <a:srcRect/>
        <a:stretch>
          <a:fillRect/>
        </a:stretch>
      </xdr:blipFill>
      <xdr:spPr>
        <a:xfrm>
          <a:off x="552450" y="16192500"/>
          <a:ext cx="5975985" cy="2440305"/>
        </a:xfrm>
        <a:prstGeom prst="rect">
          <a:avLst/>
        </a:prstGeom>
        <a:ln/>
      </xdr:spPr>
    </xdr:pic>
    <xdr:clientData/>
  </xdr:twoCellAnchor>
  <xdr:twoCellAnchor>
    <xdr:from>
      <xdr:col>0</xdr:col>
      <xdr:colOff>390525</xdr:colOff>
      <xdr:row>1</xdr:row>
      <xdr:rowOff>28575</xdr:rowOff>
    </xdr:from>
    <xdr:to>
      <xdr:col>0</xdr:col>
      <xdr:colOff>6486525</xdr:colOff>
      <xdr:row>1</xdr:row>
      <xdr:rowOff>542925</xdr:rowOff>
    </xdr:to>
    <xdr:sp macro="" textlink="">
      <xdr:nvSpPr>
        <xdr:cNvPr id="7" name="Rectangle: Rounded Corners 6">
          <a:extLst>
            <a:ext uri="{FF2B5EF4-FFF2-40B4-BE49-F238E27FC236}">
              <a16:creationId xmlns:a16="http://schemas.microsoft.com/office/drawing/2014/main" id="{3753FD63-7DDD-2894-B49A-B456BE75B57B}"/>
            </a:ext>
          </a:extLst>
        </xdr:cNvPr>
        <xdr:cNvSpPr/>
      </xdr:nvSpPr>
      <xdr:spPr>
        <a:xfrm>
          <a:off x="390525" y="3790950"/>
          <a:ext cx="6096000" cy="514350"/>
        </a:xfrm>
        <a:prstGeom prst="roundRect">
          <a:avLst/>
        </a:prstGeom>
        <a:noFill/>
        <a:ln w="1905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542925</xdr:colOff>
      <xdr:row>5</xdr:row>
      <xdr:rowOff>85725</xdr:rowOff>
    </xdr:from>
    <xdr:to>
      <xdr:col>0</xdr:col>
      <xdr:colOff>6656487</xdr:colOff>
      <xdr:row>5</xdr:row>
      <xdr:rowOff>3971925</xdr:rowOff>
    </xdr:to>
    <xdr:pic>
      <xdr:nvPicPr>
        <xdr:cNvPr id="8" name="image41.png">
          <a:hlinkClick xmlns:r="http://schemas.openxmlformats.org/officeDocument/2006/relationships" r:id="rId10"/>
          <a:extLst>
            <a:ext uri="{FF2B5EF4-FFF2-40B4-BE49-F238E27FC236}">
              <a16:creationId xmlns:a16="http://schemas.microsoft.com/office/drawing/2014/main" id="{5757AE40-793C-4931-843C-08B35F13FB69}"/>
            </a:ext>
          </a:extLst>
        </xdr:cNvPr>
        <xdr:cNvPicPr/>
      </xdr:nvPicPr>
      <xdr:blipFill>
        <a:blip xmlns:r="http://schemas.openxmlformats.org/officeDocument/2006/relationships" r:embed="rId11"/>
        <a:srcRect/>
        <a:stretch>
          <a:fillRect/>
        </a:stretch>
      </xdr:blipFill>
      <xdr:spPr>
        <a:xfrm>
          <a:off x="542925" y="19840575"/>
          <a:ext cx="6113562" cy="3886200"/>
        </a:xfrm>
        <a:prstGeom prst="rect">
          <a:avLst/>
        </a:prstGeom>
        <a:ln/>
      </xdr:spPr>
    </xdr:pic>
    <xdr:clientData/>
  </xdr:twoCellAnchor>
  <xdr:twoCellAnchor editAs="oneCell">
    <xdr:from>
      <xdr:col>0</xdr:col>
      <xdr:colOff>438150</xdr:colOff>
      <xdr:row>6</xdr:row>
      <xdr:rowOff>123825</xdr:rowOff>
    </xdr:from>
    <xdr:to>
      <xdr:col>0</xdr:col>
      <xdr:colOff>6414135</xdr:colOff>
      <xdr:row>6</xdr:row>
      <xdr:rowOff>3695065</xdr:rowOff>
    </xdr:to>
    <xdr:pic>
      <xdr:nvPicPr>
        <xdr:cNvPr id="9" name="image44.png">
          <a:hlinkClick xmlns:r="http://schemas.openxmlformats.org/officeDocument/2006/relationships" r:id="rId12"/>
          <a:extLst>
            <a:ext uri="{FF2B5EF4-FFF2-40B4-BE49-F238E27FC236}">
              <a16:creationId xmlns:a16="http://schemas.microsoft.com/office/drawing/2014/main" id="{18777E6A-A625-6E08-72DF-6251F5179373}"/>
            </a:ext>
          </a:extLst>
        </xdr:cNvPr>
        <xdr:cNvPicPr/>
      </xdr:nvPicPr>
      <xdr:blipFill>
        <a:blip xmlns:r="http://schemas.openxmlformats.org/officeDocument/2006/relationships" r:embed="rId13"/>
        <a:srcRect/>
        <a:stretch>
          <a:fillRect/>
        </a:stretch>
      </xdr:blipFill>
      <xdr:spPr>
        <a:xfrm>
          <a:off x="438150" y="23983950"/>
          <a:ext cx="5975985" cy="3571240"/>
        </a:xfrm>
        <a:prstGeom prst="rect">
          <a:avLst/>
        </a:prstGeom>
        <a:ln/>
      </xdr:spPr>
    </xdr:pic>
    <xdr:clientData/>
  </xdr:twoCellAnchor>
  <xdr:twoCellAnchor editAs="oneCell">
    <xdr:from>
      <xdr:col>0</xdr:col>
      <xdr:colOff>409575</xdr:colOff>
      <xdr:row>7</xdr:row>
      <xdr:rowOff>190500</xdr:rowOff>
    </xdr:from>
    <xdr:to>
      <xdr:col>0</xdr:col>
      <xdr:colOff>6387465</xdr:colOff>
      <xdr:row>7</xdr:row>
      <xdr:rowOff>3828415</xdr:rowOff>
    </xdr:to>
    <xdr:pic>
      <xdr:nvPicPr>
        <xdr:cNvPr id="10" name="image34.png">
          <a:hlinkClick xmlns:r="http://schemas.openxmlformats.org/officeDocument/2006/relationships" r:id="rId14"/>
          <a:extLst>
            <a:ext uri="{FF2B5EF4-FFF2-40B4-BE49-F238E27FC236}">
              <a16:creationId xmlns:a16="http://schemas.microsoft.com/office/drawing/2014/main" id="{C4FDA741-1E7B-17E6-9AF9-E8F2490A39F4}"/>
            </a:ext>
          </a:extLst>
        </xdr:cNvPr>
        <xdr:cNvPicPr/>
      </xdr:nvPicPr>
      <xdr:blipFill>
        <a:blip xmlns:r="http://schemas.openxmlformats.org/officeDocument/2006/relationships" r:embed="rId15"/>
        <a:srcRect/>
        <a:stretch>
          <a:fillRect/>
        </a:stretch>
      </xdr:blipFill>
      <xdr:spPr>
        <a:xfrm>
          <a:off x="409575" y="28032075"/>
          <a:ext cx="5977890" cy="3637915"/>
        </a:xfrm>
        <a:prstGeom prst="rect">
          <a:avLst/>
        </a:prstGeom>
        <a:ln/>
      </xdr:spPr>
    </xdr:pic>
    <xdr:clientData/>
  </xdr:twoCellAnchor>
</xdr:wsDr>
</file>

<file path=xl/persons/person.xml><?xml version="1.0" encoding="utf-8"?>
<personList xmlns="http://schemas.microsoft.com/office/spreadsheetml/2018/threadedcomments" xmlns:x="http://schemas.openxmlformats.org/spreadsheetml/2006/main">
  <person displayName="Admin" id="{ECD611DF-5308-440E-91EE-568CDAEA14F2}" userId="Admin" providerId="None"/>
  <person displayName="Xuân Đinh" id="{4ECB85F8-8271-41CF-91DA-8A39C65E0142}" userId="a59cd0d5af6f61d6"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1" personId="{ECD611DF-5308-440E-91EE-568CDAEA14F2}" id="{977363B3-7C5B-4033-B442-B5BA675DD8DD}">
    <text>Click ảnh để hiển thị ảnh lớn</text>
  </threadedComment>
  <threadedComment ref="E26" personId="{ECD611DF-5308-440E-91EE-568CDAEA14F2}" id="{BB72A479-0477-40D3-A352-13F073F941CF}">
    <text>Ask mentor:
Nếu click vào tên cột "contact", tiếp tục click vào tên cột "contact" thì sẽ thế nào?
1. Không có chuyện gì xảy ra, vẫn sắp xếp theo thứ tự "contact"
2. Sắp xếp theo thứ tự ngược lại
3. Trở về thứ tự trước đó.
4. Ý kiến khác. 
---------------
Answer
em click lại một lần nữa vào tên cột "Contact" thì Sắp xếp theo thứ tự ngược lại của alphabe tức là trở lại thứ tự ban đầu trước khi nhấp vào tên cột. Chúc em thành công! 
----------------------------
Em thấy 2 ý bôi đen nội dung khác nhau=&gt; Em thấy hơi phức tạp nên em nghĩ nên Q&amp;A lại với Khách hàng chứ em sẽ không viết thêm ạ.</text>
  </threadedComment>
  <threadedComment ref="E27" personId="{ECD611DF-5308-440E-91EE-568CDAEA14F2}" id="{96037501-3855-46A8-BE24-155307878B0E}">
    <text xml:space="preserve"> SRS ghi là mỗi trang có 15 bản ghi trong khi hình ảnh thiết kế lại chỉ có 14 bản ghi. Em đã Ask mentor thì mentor đã xác nhận có nhầm nhẫn trong hình ảnh, hoặc trong số lượng bản ghi mỗi trang</text>
  </threadedComment>
  <threadedComment ref="C28" personId="{ECD611DF-5308-440E-91EE-568CDAEA14F2}" id="{5462EAA4-B695-4446-B6DC-202ED543C74F}">
    <text>Em để điện số file đã import &gt; 30 để hiển thị tối thiểu 3 trang, giúp kiểm tra được chức năng trang đầu/ trang cuối</text>
  </threadedComment>
  <threadedComment ref="E32" personId="{ECD611DF-5308-440E-91EE-568CDAEA14F2}" id="{BD2FA5AF-2C08-4408-BEDE-D2088EBCB31A}">
    <text>Đề bài không nhắc đến việc nếu nhập số trang không hợp lệ, có hiện thông báo gì không. 
Để đơn giản em chọn là "không hiện thông báo", chỉ tự động xóa ký tự bị sai đi. 
Cụ thể khi làm doanh nghiệp có thể Q&amp;A để làm rõ hơn.
------
Đã ask mentor về vấn đề này và mentor xác nhận được phép làm như trên.</text>
  </threadedComment>
</ThreadedComments>
</file>

<file path=xl/threadedComments/threadedComment2.xml><?xml version="1.0" encoding="utf-8"?>
<ThreadedComments xmlns="http://schemas.microsoft.com/office/spreadsheetml/2018/threadedcomments" xmlns:x="http://schemas.openxmlformats.org/spreadsheetml/2006/main">
  <threadedComment ref="E45" dT="2023-01-10T03:57:35.35" personId="{4ECB85F8-8271-41CF-91DA-8A39C65E0142}" id="{F7F03392-8622-4DD4-B660-9FC382667FEA}">
    <text>Cái này tài liệu dịch bị dịch sai là "SIC Code liên quan sẽ sẽ tự động được điền vào hộp văn bản trong Type of Business." 
------
Không phải là "trong" mà phải là "dưới" 
(Theo bản gốc là After selecting a Type of Business from pop-up window, related SIC Code will be populated to the text box under Type of Business automatically.)
----- 
Em đã báo lỗi cho Funix</text>
  </threadedComment>
  <threadedComment ref="D46" dT="2023-01-10T04:37:10.34" personId="{4ECB85F8-8271-41CF-91DA-8A39C65E0142}" id="{6C7CE093-25F8-4DD8-9607-64470A2E3671}">
    <text xml:space="preserve">Cái này em kb steps để truy cập vào màn hình "Search Business Type" ạ. </text>
  </threadedComment>
  <threadedComment ref="C52" dT="2023-01-10T06:48:37.96" personId="{4ECB85F8-8271-41CF-91DA-8A39C65E0142}" id="{5F9D9F42-CEA5-47C9-B281-0B8E3C60D20D}">
    <text>Mục đích của việc sử dụng toàn bộ dữ liệu acc cũ là để chắc chắn là, khi tất cả các trường dữ liệu bắt buộc cùng bị trùng lặp, thì chỉ có trường Tên là hiển thị thông báo lỗi</text>
  </threadedComment>
  <threadedComment ref="C52" dT="2023-01-14T17:07:36.84" personId="{4ECB85F8-8271-41CF-91DA-8A39C65E0142}" id="{768F3C7C-1399-4118-A9A1-A2490D772F56}" parentId="{5F9D9F42-CEA5-47C9-B281-0B8E3C60D20D}">
    <text>Nhập cả các trường khác để đảm bảo các trường text/textbox/checkbox còn lại là enable</text>
  </threadedComment>
  <threadedComment ref="E52" dT="2023-01-10T06:15:45.51" personId="{4ECB85F8-8271-41CF-91DA-8A39C65E0142}" id="{ADCFE993-4C93-4C1D-8D24-CD69707C6217}">
    <text>Ask mentor: 
nếu "Organization name có tồn tại trong hệ thống" thì sẽ hiện message là gì ạ
-----
Answer: 
về message hiển thị thông báo lỗi đã có name tồn tại trong hệ thống mà trong SRS không nói cụ thể thì em có thể tự nghĩ ra một thông báo lỗi mà em mong muốn nhé.
VD: "Organization name đã tồn tại trong hệ thống" cũng được nha em</text>
  </threadedComment>
  <threadedComment ref="E53" dT="2023-01-10T06:50:51.68" personId="{4ECB85F8-8271-41CF-91DA-8A39C65E0142}" id="{E13CF8A1-F957-4B80-9536-BE526F5A0C35}">
    <text>Tương tự như dòng trên, case này để đảm bảo rằng chỉ cần trường tên là duy nhất, các trường còn lại có thể trùng lặp.</text>
  </threadedComment>
  <threadedComment ref="E54" dT="2023-01-10T07:13:21.16" personId="{4ECB85F8-8271-41CF-91DA-8A39C65E0142}" id="{0D8AB4BE-8014-4B44-A6C5-D7597295A4B6}">
    <text>Bước này giúp xác định đúng nội dung thông báo lỗi, tương ứng với các lỗi. 
Chứ không bị râu ông  nọ cắm cằm bà kia :v</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ECD611DF-5308-440E-91EE-568CDAEA14F2}" id="{79C0C653-9CF0-454C-AEAF-F425DDC1126E}">
    <text xml:space="preserve">
Click ảnh để trở về trang testcase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J11"/>
  <sheetViews>
    <sheetView workbookViewId="0">
      <selection activeCell="B6" sqref="B6:D7"/>
    </sheetView>
  </sheetViews>
  <sheetFormatPr defaultRowHeight="15" x14ac:dyDescent="0.25"/>
  <cols>
    <col min="1" max="1" width="18.85546875" style="7" customWidth="1"/>
    <col min="2" max="5" width="19.85546875" style="3" customWidth="1"/>
    <col min="6" max="6" width="19.85546875" style="1" customWidth="1"/>
    <col min="7" max="16384" width="9.140625" style="1"/>
  </cols>
  <sheetData>
    <row r="1" spans="1:10" x14ac:dyDescent="0.25">
      <c r="A1" s="1"/>
      <c r="B1" s="1"/>
      <c r="C1" s="1"/>
      <c r="D1" s="1"/>
      <c r="E1" s="1"/>
    </row>
    <row r="2" spans="1:10" ht="43.5" customHeight="1" x14ac:dyDescent="0.25">
      <c r="A2" s="3"/>
      <c r="B2" s="41" t="s">
        <v>0</v>
      </c>
      <c r="C2" s="41"/>
      <c r="D2" s="41"/>
      <c r="E2" s="41"/>
      <c r="F2" s="41"/>
      <c r="G2" s="2"/>
      <c r="H2" s="2"/>
      <c r="I2" s="2"/>
      <c r="J2" s="2"/>
    </row>
    <row r="3" spans="1:10" x14ac:dyDescent="0.25">
      <c r="A3" s="1"/>
      <c r="B3" s="1"/>
      <c r="C3" s="1"/>
      <c r="D3" s="1"/>
      <c r="E3" s="1"/>
    </row>
    <row r="4" spans="1:10" x14ac:dyDescent="0.25">
      <c r="A4" s="4" t="s">
        <v>1</v>
      </c>
      <c r="B4" s="42" t="s">
        <v>252</v>
      </c>
      <c r="C4" s="43"/>
      <c r="D4" s="43"/>
      <c r="E4" s="4" t="s">
        <v>4</v>
      </c>
      <c r="F4" s="38" t="s">
        <v>38</v>
      </c>
    </row>
    <row r="5" spans="1:10" x14ac:dyDescent="0.25">
      <c r="A5" s="4" t="s">
        <v>2</v>
      </c>
      <c r="B5" s="42" t="s">
        <v>253</v>
      </c>
      <c r="C5" s="43"/>
      <c r="D5" s="43"/>
      <c r="E5" s="4" t="s">
        <v>5</v>
      </c>
      <c r="F5" s="38" t="s">
        <v>256</v>
      </c>
    </row>
    <row r="6" spans="1:10" x14ac:dyDescent="0.25">
      <c r="A6" s="40" t="s">
        <v>3</v>
      </c>
      <c r="B6" s="44" t="s">
        <v>254</v>
      </c>
      <c r="C6" s="45"/>
      <c r="D6" s="46"/>
      <c r="E6" s="4" t="s">
        <v>6</v>
      </c>
      <c r="F6" s="39">
        <v>44936</v>
      </c>
    </row>
    <row r="7" spans="1:10" x14ac:dyDescent="0.25">
      <c r="A7" s="40"/>
      <c r="B7" s="47"/>
      <c r="C7" s="48"/>
      <c r="D7" s="49"/>
      <c r="E7" s="4" t="s">
        <v>7</v>
      </c>
      <c r="F7" s="38" t="s">
        <v>255</v>
      </c>
    </row>
    <row r="8" spans="1:10" x14ac:dyDescent="0.25">
      <c r="A8" s="1"/>
      <c r="B8" s="1"/>
      <c r="C8" s="1"/>
      <c r="D8" s="1"/>
      <c r="E8" s="1"/>
    </row>
    <row r="9" spans="1:10" x14ac:dyDescent="0.25">
      <c r="A9" s="9" t="s">
        <v>8</v>
      </c>
      <c r="B9" s="1"/>
      <c r="C9" s="1"/>
      <c r="D9" s="1"/>
      <c r="E9" s="1"/>
    </row>
    <row r="10" spans="1:10" s="5" customFormat="1" ht="18" customHeight="1" x14ac:dyDescent="0.25">
      <c r="A10" s="8" t="s">
        <v>9</v>
      </c>
      <c r="B10" s="6" t="s">
        <v>12</v>
      </c>
      <c r="C10" s="6" t="s">
        <v>10</v>
      </c>
      <c r="D10" s="6" t="s">
        <v>11</v>
      </c>
      <c r="E10" s="6" t="s">
        <v>13</v>
      </c>
    </row>
    <row r="11" spans="1:10" x14ac:dyDescent="0.25">
      <c r="A11" s="7">
        <v>44926</v>
      </c>
    </row>
  </sheetData>
  <mergeCells count="5">
    <mergeCell ref="A6:A7"/>
    <mergeCell ref="B2:F2"/>
    <mergeCell ref="B4:D4"/>
    <mergeCell ref="B5:D5"/>
    <mergeCell ref="B6:D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2:J20"/>
  <sheetViews>
    <sheetView topLeftCell="A2" workbookViewId="0">
      <selection activeCell="G37" sqref="G37"/>
    </sheetView>
  </sheetViews>
  <sheetFormatPr defaultRowHeight="15" x14ac:dyDescent="0.25"/>
  <cols>
    <col min="1" max="1" width="15" bestFit="1" customWidth="1"/>
    <col min="2" max="2" width="23.85546875" customWidth="1"/>
    <col min="5" max="5" width="18.85546875" bestFit="1" customWidth="1"/>
    <col min="7" max="7" width="22.140625" customWidth="1"/>
  </cols>
  <sheetData>
    <row r="2" spans="1:10" ht="33.75" x14ac:dyDescent="0.5">
      <c r="A2" s="53" t="s">
        <v>14</v>
      </c>
      <c r="B2" s="54"/>
      <c r="C2" s="54"/>
      <c r="D2" s="54"/>
      <c r="E2" s="54"/>
      <c r="F2" s="54"/>
      <c r="G2" s="54"/>
    </row>
    <row r="4" spans="1:10" x14ac:dyDescent="0.25">
      <c r="A4" s="4" t="s">
        <v>1</v>
      </c>
      <c r="B4" s="42" t="str">
        <f>Cover!B4</f>
        <v>AB-SD</v>
      </c>
      <c r="C4" s="43"/>
      <c r="D4" s="43"/>
      <c r="E4" s="15" t="s">
        <v>4</v>
      </c>
      <c r="F4" s="43" t="str">
        <f>IF(Cover!F4="","",Cover!F4)</f>
        <v>Đinh Thị Anh Xuân</v>
      </c>
      <c r="G4" s="43"/>
    </row>
    <row r="5" spans="1:10" x14ac:dyDescent="0.25">
      <c r="A5" s="4" t="s">
        <v>2</v>
      </c>
      <c r="B5" s="43" t="str">
        <f>Cover!B5</f>
        <v>23PJ01</v>
      </c>
      <c r="C5" s="43"/>
      <c r="D5" s="43"/>
      <c r="E5" s="15" t="s">
        <v>5</v>
      </c>
      <c r="F5" s="43" t="str">
        <f>Cover!F5</f>
        <v>Phí Thu Trang</v>
      </c>
      <c r="G5" s="43"/>
    </row>
    <row r="6" spans="1:10" x14ac:dyDescent="0.25">
      <c r="A6" s="10" t="s">
        <v>3</v>
      </c>
      <c r="B6" s="50" t="str">
        <f>Cover!B6</f>
        <v>23PJ01_SRS ; 23PJ01_DS</v>
      </c>
      <c r="C6" s="51"/>
      <c r="D6" s="52"/>
      <c r="E6" s="15" t="s">
        <v>6</v>
      </c>
      <c r="F6" s="55">
        <f>Cover!F6</f>
        <v>44936</v>
      </c>
      <c r="G6" s="43"/>
    </row>
    <row r="7" spans="1:10" x14ac:dyDescent="0.25">
      <c r="A7" s="10" t="s">
        <v>15</v>
      </c>
      <c r="B7" s="50"/>
      <c r="C7" s="51"/>
      <c r="D7" s="51"/>
      <c r="E7" s="51"/>
      <c r="F7" s="51"/>
      <c r="G7" s="52"/>
    </row>
    <row r="8" spans="1:10" x14ac:dyDescent="0.25">
      <c r="A8" s="11"/>
      <c r="B8" s="11"/>
      <c r="C8" s="11"/>
      <c r="D8" s="11"/>
      <c r="E8" s="11"/>
      <c r="F8" s="11"/>
      <c r="G8" s="11"/>
      <c r="H8" s="11"/>
      <c r="I8" s="11"/>
      <c r="J8" s="11"/>
    </row>
    <row r="9" spans="1:10" x14ac:dyDescent="0.25">
      <c r="A9" s="12" t="s">
        <v>16</v>
      </c>
      <c r="B9" s="12" t="s">
        <v>17</v>
      </c>
      <c r="C9" s="12" t="s">
        <v>18</v>
      </c>
      <c r="D9" s="12" t="s">
        <v>19</v>
      </c>
      <c r="E9" s="12" t="s">
        <v>20</v>
      </c>
      <c r="F9" s="12" t="s">
        <v>21</v>
      </c>
      <c r="G9" s="12" t="s">
        <v>22</v>
      </c>
      <c r="H9" s="11"/>
      <c r="I9" s="11"/>
      <c r="J9" s="11"/>
    </row>
    <row r="10" spans="1:10" x14ac:dyDescent="0.25">
      <c r="A10" s="11">
        <v>1</v>
      </c>
      <c r="B10" s="14" t="s">
        <v>109</v>
      </c>
      <c r="C10" s="11">
        <f>'Organisation List'!A5</f>
        <v>13</v>
      </c>
      <c r="D10" s="11">
        <f>'Organisation List'!B5</f>
        <v>8</v>
      </c>
      <c r="E10" s="11">
        <f>'Organisation List'!C5</f>
        <v>0</v>
      </c>
      <c r="F10" s="11">
        <f>'Organisation List'!D5</f>
        <v>2</v>
      </c>
      <c r="G10" s="11">
        <f>'Organisation List'!E5</f>
        <v>23</v>
      </c>
      <c r="H10" s="11"/>
      <c r="I10" s="11"/>
      <c r="J10" s="11"/>
    </row>
    <row r="11" spans="1:10" x14ac:dyDescent="0.25">
      <c r="A11" s="11">
        <v>2</v>
      </c>
      <c r="B11" s="14" t="s">
        <v>110</v>
      </c>
      <c r="C11" s="11">
        <f>'Organsation Create'!A5</f>
        <v>39</v>
      </c>
      <c r="D11" s="11">
        <f>'Organsation Create'!B5</f>
        <v>6</v>
      </c>
      <c r="E11" s="11">
        <f>'Organsation Create'!C5</f>
        <v>0</v>
      </c>
      <c r="F11" s="11">
        <f>'Organsation Create'!D5</f>
        <v>2</v>
      </c>
      <c r="G11" s="11">
        <f>'Organsation Create'!E5</f>
        <v>47</v>
      </c>
      <c r="H11" s="11"/>
      <c r="I11" s="11"/>
      <c r="J11" s="11"/>
    </row>
    <row r="12" spans="1:10" x14ac:dyDescent="0.25">
      <c r="A12" s="11">
        <v>3</v>
      </c>
      <c r="B12" s="14"/>
      <c r="H12" s="11"/>
      <c r="I12" s="11"/>
      <c r="J12" s="11"/>
    </row>
    <row r="13" spans="1:10" x14ac:dyDescent="0.25">
      <c r="A13" s="11">
        <v>4</v>
      </c>
      <c r="B13" s="11"/>
      <c r="C13" s="11"/>
      <c r="D13" s="11"/>
      <c r="E13" s="11"/>
      <c r="F13" s="11"/>
      <c r="G13" s="11"/>
      <c r="H13" s="11"/>
      <c r="I13" s="11"/>
      <c r="J13" s="11"/>
    </row>
    <row r="14" spans="1:10" x14ac:dyDescent="0.25">
      <c r="A14" s="11">
        <v>5</v>
      </c>
      <c r="B14" s="11"/>
      <c r="C14" s="11"/>
      <c r="D14" s="11"/>
      <c r="E14" s="11"/>
      <c r="F14" s="11"/>
      <c r="G14" s="11"/>
      <c r="H14" s="11"/>
      <c r="I14" s="11"/>
      <c r="J14" s="11"/>
    </row>
    <row r="15" spans="1:10" x14ac:dyDescent="0.25">
      <c r="A15" s="11">
        <v>6</v>
      </c>
      <c r="B15" s="11"/>
      <c r="C15" s="11"/>
      <c r="D15" s="11"/>
      <c r="E15" s="11"/>
      <c r="F15" s="11"/>
      <c r="G15" s="11"/>
      <c r="H15" s="11"/>
      <c r="I15" s="11"/>
      <c r="J15" s="11"/>
    </row>
    <row r="16" spans="1:10" x14ac:dyDescent="0.25">
      <c r="A16" s="11">
        <v>7</v>
      </c>
      <c r="B16" s="11"/>
      <c r="C16" s="11"/>
      <c r="D16" s="11"/>
      <c r="E16" s="11"/>
      <c r="F16" s="11"/>
      <c r="G16" s="11"/>
      <c r="H16" s="11"/>
      <c r="I16" s="11"/>
      <c r="J16" s="11"/>
    </row>
    <row r="17" spans="1:10" x14ac:dyDescent="0.25">
      <c r="A17" s="12"/>
      <c r="B17" s="13" t="s">
        <v>23</v>
      </c>
      <c r="C17" s="12">
        <f>SUM(C10:C16)</f>
        <v>52</v>
      </c>
      <c r="D17" s="12">
        <f>SUM(D10:D16)</f>
        <v>14</v>
      </c>
      <c r="E17" s="12">
        <f>SUM(E10:E16)</f>
        <v>0</v>
      </c>
      <c r="F17" s="12">
        <f>SUM(F10:F16)</f>
        <v>4</v>
      </c>
      <c r="G17" s="12">
        <f>SUM(G10:G16)</f>
        <v>70</v>
      </c>
      <c r="H17" s="11"/>
      <c r="I17" s="11"/>
      <c r="J17" s="11"/>
    </row>
    <row r="18" spans="1:10" x14ac:dyDescent="0.25">
      <c r="A18" s="11"/>
      <c r="B18" s="11"/>
      <c r="C18" s="11"/>
      <c r="D18" s="11"/>
      <c r="E18" s="11"/>
      <c r="F18" s="11"/>
      <c r="G18" s="11"/>
      <c r="H18" s="11"/>
      <c r="I18" s="11"/>
      <c r="J18" s="11"/>
    </row>
    <row r="19" spans="1:10" x14ac:dyDescent="0.25">
      <c r="A19" s="11"/>
      <c r="B19" s="9" t="s">
        <v>24</v>
      </c>
      <c r="C19" s="11"/>
      <c r="D19" s="11"/>
      <c r="E19" s="16">
        <f>SUM(C17:D17)/G17</f>
        <v>0.94285714285714284</v>
      </c>
      <c r="F19" s="11"/>
      <c r="G19" s="11"/>
      <c r="H19" s="11"/>
      <c r="I19" s="11"/>
      <c r="J19" s="11"/>
    </row>
    <row r="20" spans="1:10" x14ac:dyDescent="0.25">
      <c r="A20" s="11"/>
      <c r="B20" s="9" t="s">
        <v>25</v>
      </c>
      <c r="C20" s="11"/>
      <c r="D20" s="11"/>
      <c r="E20" s="16">
        <f>C17/SUM(C17:D17)</f>
        <v>0.78787878787878785</v>
      </c>
      <c r="F20" s="11"/>
      <c r="G20" s="11"/>
      <c r="H20" s="11"/>
      <c r="I20" s="11"/>
      <c r="J20" s="11"/>
    </row>
  </sheetData>
  <mergeCells count="8">
    <mergeCell ref="B7:G7"/>
    <mergeCell ref="A2:G2"/>
    <mergeCell ref="B4:D4"/>
    <mergeCell ref="B5:D5"/>
    <mergeCell ref="F4:G4"/>
    <mergeCell ref="F5:G5"/>
    <mergeCell ref="F6:G6"/>
    <mergeCell ref="B6:D6"/>
  </mergeCells>
  <hyperlinks>
    <hyperlink ref="B10" location="Organisation_List" display="Organisation List" xr:uid="{00000000-0004-0000-0100-000000000000}"/>
    <hyperlink ref="B11" location="Organsation_Create" display="Organsation Create" xr:uid="{00000000-0004-0000-0100-000001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35"/>
  <sheetViews>
    <sheetView tabSelected="1" topLeftCell="C7" workbookViewId="0">
      <selection activeCell="A11" sqref="A11"/>
    </sheetView>
  </sheetViews>
  <sheetFormatPr defaultRowHeight="15" x14ac:dyDescent="0.25"/>
  <cols>
    <col min="1" max="1" width="19.140625" style="19" customWidth="1"/>
    <col min="2" max="2" width="24.42578125" style="23" customWidth="1"/>
    <col min="3" max="3" width="27.85546875" style="23" customWidth="1"/>
    <col min="4" max="4" width="39.28515625" style="23" customWidth="1"/>
    <col min="5" max="5" width="54.28515625" style="23" customWidth="1"/>
    <col min="6" max="6" width="12.5703125" style="18" customWidth="1"/>
    <col min="7" max="7" width="14.85546875" style="19" bestFit="1" customWidth="1"/>
    <col min="8" max="8" width="17.42578125" style="19" bestFit="1" customWidth="1"/>
    <col min="9" max="9" width="30.28515625" style="23" customWidth="1"/>
    <col min="10" max="10" width="24.140625" style="19" customWidth="1"/>
    <col min="11" max="16384" width="9.140625" style="19"/>
  </cols>
  <sheetData>
    <row r="1" spans="1:9" x14ac:dyDescent="0.25">
      <c r="A1" s="17" t="s">
        <v>26</v>
      </c>
      <c r="B1" s="58" t="s">
        <v>109</v>
      </c>
      <c r="C1" s="58"/>
      <c r="D1" s="58"/>
      <c r="E1" s="58"/>
      <c r="F1" s="59"/>
      <c r="G1" s="59"/>
      <c r="H1" s="59"/>
      <c r="I1" s="59"/>
    </row>
    <row r="2" spans="1:9" x14ac:dyDescent="0.25">
      <c r="A2" s="17" t="s">
        <v>27</v>
      </c>
      <c r="B2" s="58" t="s">
        <v>29</v>
      </c>
      <c r="C2" s="58"/>
      <c r="D2" s="58"/>
      <c r="E2" s="58"/>
      <c r="F2" s="59"/>
      <c r="G2" s="59"/>
      <c r="H2" s="59"/>
      <c r="I2" s="59"/>
    </row>
    <row r="3" spans="1:9" x14ac:dyDescent="0.25">
      <c r="A3" s="17" t="s">
        <v>28</v>
      </c>
      <c r="B3" s="58" t="s">
        <v>38</v>
      </c>
      <c r="C3" s="58"/>
      <c r="D3" s="58"/>
      <c r="E3" s="58"/>
      <c r="F3" s="59"/>
      <c r="G3" s="59"/>
      <c r="H3" s="59"/>
      <c r="I3" s="59"/>
    </row>
    <row r="4" spans="1:9" x14ac:dyDescent="0.25">
      <c r="A4" s="20" t="s">
        <v>18</v>
      </c>
      <c r="B4" s="20" t="s">
        <v>19</v>
      </c>
      <c r="C4" s="20" t="s">
        <v>20</v>
      </c>
      <c r="D4" s="20" t="s">
        <v>21</v>
      </c>
      <c r="E4" s="20" t="s">
        <v>30</v>
      </c>
      <c r="F4" s="59"/>
      <c r="G4" s="59"/>
      <c r="H4" s="59"/>
      <c r="I4" s="59"/>
    </row>
    <row r="5" spans="1:9" x14ac:dyDescent="0.25">
      <c r="A5" s="21">
        <f>COUNTIF($F$10:$F$486,A4)</f>
        <v>13</v>
      </c>
      <c r="B5" s="21">
        <f>COUNTIF($F$10:$F$486,B4)</f>
        <v>8</v>
      </c>
      <c r="C5" s="21">
        <f>COUNTIF($F$10:$F$486,C4)</f>
        <v>0</v>
      </c>
      <c r="D5" s="21">
        <f>COUNTIF($F$10:$F$486,D4)</f>
        <v>2</v>
      </c>
      <c r="E5" s="21">
        <f>SUM(A5:D5)</f>
        <v>23</v>
      </c>
      <c r="F5" s="59"/>
      <c r="G5" s="59"/>
      <c r="H5" s="59"/>
      <c r="I5" s="59"/>
    </row>
    <row r="6" spans="1:9" x14ac:dyDescent="0.25">
      <c r="A6" s="22">
        <f>A5/$E$5</f>
        <v>0.56521739130434778</v>
      </c>
      <c r="B6" s="22">
        <f t="shared" ref="B6:D6" si="0">B5/$E$5</f>
        <v>0.34782608695652173</v>
      </c>
      <c r="C6" s="22">
        <f t="shared" si="0"/>
        <v>0</v>
      </c>
      <c r="D6" s="22">
        <f t="shared" si="0"/>
        <v>8.6956521739130432E-2</v>
      </c>
      <c r="E6" s="21"/>
      <c r="F6" s="59"/>
      <c r="G6" s="59"/>
      <c r="H6" s="59"/>
      <c r="I6" s="59"/>
    </row>
    <row r="7" spans="1:9" x14ac:dyDescent="0.25">
      <c r="F7" s="60"/>
      <c r="G7" s="60"/>
      <c r="H7" s="60"/>
      <c r="I7" s="60"/>
    </row>
    <row r="8" spans="1:9" x14ac:dyDescent="0.25">
      <c r="A8" s="24" t="s">
        <v>31</v>
      </c>
      <c r="B8" s="25" t="s">
        <v>32</v>
      </c>
      <c r="C8" s="25" t="s">
        <v>33</v>
      </c>
      <c r="D8" s="25" t="s">
        <v>34</v>
      </c>
      <c r="E8" s="25" t="s">
        <v>35</v>
      </c>
      <c r="F8" s="26" t="s">
        <v>36</v>
      </c>
      <c r="G8" s="24" t="s">
        <v>37</v>
      </c>
      <c r="H8" s="24" t="s">
        <v>28</v>
      </c>
      <c r="I8" s="25" t="s">
        <v>13</v>
      </c>
    </row>
    <row r="9" spans="1:9" x14ac:dyDescent="0.25">
      <c r="A9" s="27"/>
      <c r="B9" s="57" t="s">
        <v>168</v>
      </c>
      <c r="C9" s="57"/>
      <c r="D9" s="57"/>
      <c r="E9" s="57"/>
      <c r="F9" s="57"/>
      <c r="G9" s="57"/>
      <c r="H9" s="28"/>
      <c r="I9" s="29"/>
    </row>
    <row r="10" spans="1:9" s="32" customFormat="1" ht="45" x14ac:dyDescent="0.25">
      <c r="A10" s="30" t="str">
        <f>IF(E10="","",$B$1&amp;" "&amp;COUNTA($E$10:E10))</f>
        <v>Organisation List 1</v>
      </c>
      <c r="B10" s="30" t="s">
        <v>39</v>
      </c>
      <c r="C10" s="30" t="s">
        <v>40</v>
      </c>
      <c r="D10" s="30" t="s">
        <v>41</v>
      </c>
      <c r="E10" s="30" t="s">
        <v>45</v>
      </c>
      <c r="F10" s="30" t="s">
        <v>18</v>
      </c>
      <c r="G10" s="31">
        <v>44936</v>
      </c>
      <c r="H10" s="31" t="str">
        <f>IF(E10="","",$B$3)</f>
        <v>Đinh Thị Anh Xuân</v>
      </c>
      <c r="I10" s="30"/>
    </row>
    <row r="11" spans="1:9" s="32" customFormat="1" ht="90" x14ac:dyDescent="0.25">
      <c r="A11" s="30" t="str">
        <f>IF(E11="","",$B$1&amp;" "&amp;COUNTA($E$10:E11))</f>
        <v>Organisation List 2</v>
      </c>
      <c r="B11" s="30" t="s">
        <v>42</v>
      </c>
      <c r="C11" s="30" t="s">
        <v>53</v>
      </c>
      <c r="D11" s="30" t="s">
        <v>44</v>
      </c>
      <c r="E11" s="37" t="s">
        <v>66</v>
      </c>
      <c r="F11" s="30" t="s">
        <v>19</v>
      </c>
      <c r="G11" s="31">
        <v>44936</v>
      </c>
      <c r="H11" s="31" t="str">
        <f t="shared" ref="H11:H20" si="1">IF(E11="","",$B$3)</f>
        <v>Đinh Thị Anh Xuân</v>
      </c>
      <c r="I11" s="30" t="s">
        <v>268</v>
      </c>
    </row>
    <row r="12" spans="1:9" s="32" customFormat="1" ht="90" x14ac:dyDescent="0.25">
      <c r="A12" s="30" t="str">
        <f>IF(E12="","",$B$1&amp;" "&amp;COUNTA($E$10:E12))</f>
        <v>Organisation List 3</v>
      </c>
      <c r="B12" s="30" t="s">
        <v>55</v>
      </c>
      <c r="C12" s="30" t="s">
        <v>53</v>
      </c>
      <c r="D12" s="30" t="s">
        <v>56</v>
      </c>
      <c r="E12" s="30" t="s">
        <v>57</v>
      </c>
      <c r="F12" s="30" t="s">
        <v>19</v>
      </c>
      <c r="G12" s="31">
        <v>44936</v>
      </c>
      <c r="H12" s="31" t="str">
        <f t="shared" si="1"/>
        <v>Đinh Thị Anh Xuân</v>
      </c>
      <c r="I12" s="30" t="s">
        <v>269</v>
      </c>
    </row>
    <row r="13" spans="1:9" s="32" customFormat="1" ht="75" x14ac:dyDescent="0.25">
      <c r="A13" s="30" t="str">
        <f>IF(E13="","",$B$1&amp;" "&amp;COUNTA($E$10:E13))</f>
        <v>Organisation List 4</v>
      </c>
      <c r="B13" s="30" t="s">
        <v>127</v>
      </c>
      <c r="C13" s="30" t="s">
        <v>53</v>
      </c>
      <c r="D13" s="30" t="s">
        <v>128</v>
      </c>
      <c r="E13" s="30" t="s">
        <v>129</v>
      </c>
      <c r="F13" s="30" t="s">
        <v>18</v>
      </c>
      <c r="G13" s="31">
        <v>44936</v>
      </c>
      <c r="H13" s="31" t="str">
        <f t="shared" si="1"/>
        <v>Đinh Thị Anh Xuân</v>
      </c>
      <c r="I13" s="30"/>
    </row>
    <row r="14" spans="1:9" s="32" customFormat="1" ht="120" x14ac:dyDescent="0.25">
      <c r="A14" s="30" t="str">
        <f>IF(E14="","",$B$1&amp;" "&amp;COUNTA($E$10:E14))</f>
        <v>Organisation List 5</v>
      </c>
      <c r="B14" s="30" t="s">
        <v>126</v>
      </c>
      <c r="C14" s="30" t="s">
        <v>53</v>
      </c>
      <c r="D14" s="30" t="s">
        <v>58</v>
      </c>
      <c r="E14" s="30" t="s">
        <v>258</v>
      </c>
      <c r="F14" s="30" t="s">
        <v>19</v>
      </c>
      <c r="G14" s="31">
        <v>44936</v>
      </c>
      <c r="H14" s="31" t="str">
        <f t="shared" si="1"/>
        <v>Đinh Thị Anh Xuân</v>
      </c>
      <c r="I14" s="30" t="s">
        <v>270</v>
      </c>
    </row>
    <row r="15" spans="1:9" s="32" customFormat="1" ht="75" x14ac:dyDescent="0.25">
      <c r="A15" s="30" t="str">
        <f>IF(E15="","",$B$1&amp;" "&amp;COUNTA($E$10:E15))</f>
        <v>Organisation List 6</v>
      </c>
      <c r="B15" s="30" t="s">
        <v>61</v>
      </c>
      <c r="C15" s="30" t="s">
        <v>53</v>
      </c>
      <c r="D15" s="30" t="s">
        <v>62</v>
      </c>
      <c r="E15" s="30" t="s">
        <v>63</v>
      </c>
      <c r="F15" s="30" t="s">
        <v>18</v>
      </c>
      <c r="G15" s="31">
        <v>44936</v>
      </c>
      <c r="H15" s="31" t="str">
        <f t="shared" si="1"/>
        <v>Đinh Thị Anh Xuân</v>
      </c>
      <c r="I15" s="30"/>
    </row>
    <row r="16" spans="1:9" s="32" customFormat="1" ht="75" x14ac:dyDescent="0.25">
      <c r="A16" s="30" t="str">
        <f>IF(E16="","",$B$1&amp;" "&amp;COUNTA($E$10:E16))</f>
        <v>Organisation List 7</v>
      </c>
      <c r="B16" s="30" t="s">
        <v>135</v>
      </c>
      <c r="C16" s="30" t="s">
        <v>43</v>
      </c>
      <c r="D16" s="30" t="s">
        <v>59</v>
      </c>
      <c r="E16" s="30" t="s">
        <v>60</v>
      </c>
      <c r="F16" s="30" t="s">
        <v>18</v>
      </c>
      <c r="G16" s="31">
        <v>44936</v>
      </c>
      <c r="H16" s="31" t="str">
        <f t="shared" si="1"/>
        <v>Đinh Thị Anh Xuân</v>
      </c>
      <c r="I16" s="30"/>
    </row>
    <row r="17" spans="1:9" s="32" customFormat="1" ht="75" x14ac:dyDescent="0.25">
      <c r="A17" s="30" t="str">
        <f>IF(E17="","",$B$1&amp;" "&amp;COUNTA($E$10:E17))</f>
        <v>Organisation List 8</v>
      </c>
      <c r="B17" s="30" t="s">
        <v>46</v>
      </c>
      <c r="C17" s="30" t="s">
        <v>53</v>
      </c>
      <c r="D17" s="30" t="s">
        <v>64</v>
      </c>
      <c r="E17" s="30" t="s">
        <v>65</v>
      </c>
      <c r="F17" s="30" t="s">
        <v>18</v>
      </c>
      <c r="G17" s="31">
        <v>44936</v>
      </c>
      <c r="H17" s="31" t="str">
        <f t="shared" si="1"/>
        <v>Đinh Thị Anh Xuân</v>
      </c>
      <c r="I17" s="30"/>
    </row>
    <row r="18" spans="1:9" s="32" customFormat="1" ht="75" x14ac:dyDescent="0.25">
      <c r="A18" s="30" t="str">
        <f>IF(E18="","",$B$1&amp;" "&amp;COUNTA($E$10:E18))</f>
        <v>Organisation List 9</v>
      </c>
      <c r="B18" s="30" t="s">
        <v>47</v>
      </c>
      <c r="C18" s="30" t="s">
        <v>53</v>
      </c>
      <c r="D18" s="30" t="s">
        <v>48</v>
      </c>
      <c r="E18" s="30" t="s">
        <v>67</v>
      </c>
      <c r="F18" s="30" t="s">
        <v>19</v>
      </c>
      <c r="G18" s="31">
        <v>44936</v>
      </c>
      <c r="H18" s="31" t="str">
        <f t="shared" si="1"/>
        <v>Đinh Thị Anh Xuân</v>
      </c>
      <c r="I18" s="30" t="s">
        <v>271</v>
      </c>
    </row>
    <row r="19" spans="1:9" s="32" customFormat="1" x14ac:dyDescent="0.25">
      <c r="A19" s="30" t="str">
        <f>IF(E19="","",$B$1&amp;" "&amp;COUNTA($E$10:E19))</f>
        <v/>
      </c>
      <c r="B19" s="30"/>
      <c r="C19" s="30"/>
      <c r="D19" s="30"/>
      <c r="E19" s="30"/>
      <c r="F19" s="30"/>
      <c r="G19" s="31">
        <v>44936</v>
      </c>
      <c r="H19" s="31" t="str">
        <f t="shared" si="1"/>
        <v/>
      </c>
      <c r="I19" s="30"/>
    </row>
    <row r="20" spans="1:9" s="32" customFormat="1" x14ac:dyDescent="0.25">
      <c r="A20" s="30" t="str">
        <f>IF(E20="","",$B$1&amp;" "&amp;COUNTA($E$10:E20))</f>
        <v/>
      </c>
      <c r="B20" s="30"/>
      <c r="C20" s="30"/>
      <c r="D20" s="30"/>
      <c r="E20" s="30"/>
      <c r="F20" s="30"/>
      <c r="G20" s="31">
        <v>44936</v>
      </c>
      <c r="H20" s="31" t="str">
        <f t="shared" si="1"/>
        <v/>
      </c>
      <c r="I20" s="30"/>
    </row>
    <row r="21" spans="1:9" s="32" customFormat="1" x14ac:dyDescent="0.25">
      <c r="A21" s="27" t="str">
        <f>IF(E21="","",$B$1&amp;" "&amp;COUNTA($E$10:E21))</f>
        <v/>
      </c>
      <c r="B21" s="56" t="s">
        <v>169</v>
      </c>
      <c r="C21" s="57"/>
      <c r="D21" s="57"/>
      <c r="E21" s="57"/>
      <c r="F21" s="57"/>
      <c r="G21" s="57"/>
      <c r="H21" s="57"/>
      <c r="I21" s="57"/>
    </row>
    <row r="22" spans="1:9" s="32" customFormat="1" ht="105" x14ac:dyDescent="0.25">
      <c r="A22" s="30" t="str">
        <f>IF(E22="","",$B$1&amp;" "&amp;COUNTA($E$10:E22))</f>
        <v>Organisation List 10</v>
      </c>
      <c r="B22" s="30" t="s">
        <v>68</v>
      </c>
      <c r="C22" s="30" t="s">
        <v>53</v>
      </c>
      <c r="D22" s="30" t="s">
        <v>69</v>
      </c>
      <c r="E22" s="30" t="s">
        <v>70</v>
      </c>
      <c r="F22" s="30" t="s">
        <v>19</v>
      </c>
      <c r="G22" s="31">
        <v>44936</v>
      </c>
      <c r="H22" s="31" t="str">
        <f t="shared" ref="H22:H23" si="2">IF(E22="","",$B$3)</f>
        <v>Đinh Thị Anh Xuân</v>
      </c>
      <c r="I22" s="30" t="s">
        <v>272</v>
      </c>
    </row>
    <row r="23" spans="1:9" s="32" customFormat="1" ht="75" x14ac:dyDescent="0.25">
      <c r="A23" s="30" t="str">
        <f>IF(E23="","",$B$1&amp;" "&amp;COUNTA($E$10:E23))</f>
        <v>Organisation List 11</v>
      </c>
      <c r="B23" s="30" t="s">
        <v>49</v>
      </c>
      <c r="C23" s="30" t="s">
        <v>53</v>
      </c>
      <c r="D23" s="30" t="s">
        <v>50</v>
      </c>
      <c r="E23" s="30" t="s">
        <v>51</v>
      </c>
      <c r="F23" s="30" t="s">
        <v>18</v>
      </c>
      <c r="G23" s="31">
        <v>44936</v>
      </c>
      <c r="H23" s="31" t="str">
        <f t="shared" si="2"/>
        <v>Đinh Thị Anh Xuân</v>
      </c>
      <c r="I23" s="30"/>
    </row>
    <row r="24" spans="1:9" s="32" customFormat="1" ht="75" x14ac:dyDescent="0.25">
      <c r="A24" s="30" t="str">
        <f>IF(E24="","",$B$1&amp;" "&amp;COUNTA($E$10:E24))</f>
        <v>Organisation List 12</v>
      </c>
      <c r="B24" s="30" t="s">
        <v>73</v>
      </c>
      <c r="C24" s="30" t="s">
        <v>53</v>
      </c>
      <c r="D24" s="30" t="s">
        <v>74</v>
      </c>
      <c r="E24" s="30" t="s">
        <v>76</v>
      </c>
      <c r="F24" s="30" t="s">
        <v>18</v>
      </c>
      <c r="G24" s="31">
        <v>44936</v>
      </c>
      <c r="H24" s="31" t="str">
        <f t="shared" ref="H24:H35" si="3">IF(E24="","",$B$3)</f>
        <v>Đinh Thị Anh Xuân</v>
      </c>
      <c r="I24" s="30"/>
    </row>
    <row r="25" spans="1:9" s="32" customFormat="1" ht="75" x14ac:dyDescent="0.25">
      <c r="A25" s="30" t="str">
        <f>IF(E25="","",$B$1&amp;" "&amp;COUNTA($E$10:E25))</f>
        <v>Organisation List 13</v>
      </c>
      <c r="B25" s="30" t="s">
        <v>71</v>
      </c>
      <c r="C25" s="30" t="s">
        <v>53</v>
      </c>
      <c r="D25" s="30" t="s">
        <v>72</v>
      </c>
      <c r="E25" s="30" t="s">
        <v>75</v>
      </c>
      <c r="F25" s="30" t="s">
        <v>18</v>
      </c>
      <c r="G25" s="31">
        <v>44936</v>
      </c>
      <c r="H25" s="31" t="str">
        <f t="shared" si="3"/>
        <v>Đinh Thị Anh Xuân</v>
      </c>
      <c r="I25" s="30"/>
    </row>
    <row r="26" spans="1:9" s="32" customFormat="1" ht="150" x14ac:dyDescent="0.25">
      <c r="A26" s="30" t="str">
        <f>IF(E26="","",$B$1&amp;" "&amp;COUNTA($E$10:E26))</f>
        <v>Organisation List 14</v>
      </c>
      <c r="B26" s="30" t="s">
        <v>52</v>
      </c>
      <c r="C26" s="30" t="s">
        <v>54</v>
      </c>
      <c r="D26" s="30" t="s">
        <v>77</v>
      </c>
      <c r="E26" s="37" t="s">
        <v>78</v>
      </c>
      <c r="F26" s="30" t="s">
        <v>19</v>
      </c>
      <c r="G26" s="31">
        <v>44936</v>
      </c>
      <c r="H26" s="31" t="str">
        <f t="shared" si="3"/>
        <v>Đinh Thị Anh Xuân</v>
      </c>
      <c r="I26" s="30" t="s">
        <v>273</v>
      </c>
    </row>
    <row r="27" spans="1:9" s="32" customFormat="1" ht="75" x14ac:dyDescent="0.25">
      <c r="A27" s="30" t="str">
        <f>IF(E27="","",$B$1&amp;" "&amp;COUNTA($E$10:E27))</f>
        <v>Organisation List 15</v>
      </c>
      <c r="B27" s="30" t="s">
        <v>79</v>
      </c>
      <c r="C27" s="30" t="s">
        <v>53</v>
      </c>
      <c r="D27" s="30" t="s">
        <v>80</v>
      </c>
      <c r="E27" s="37" t="s">
        <v>81</v>
      </c>
      <c r="F27" s="30" t="s">
        <v>18</v>
      </c>
      <c r="G27" s="31">
        <v>44936</v>
      </c>
      <c r="H27" s="31" t="str">
        <f t="shared" si="3"/>
        <v>Đinh Thị Anh Xuân</v>
      </c>
      <c r="I27" s="30"/>
    </row>
    <row r="28" spans="1:9" s="32" customFormat="1" ht="75" x14ac:dyDescent="0.25">
      <c r="A28" s="30" t="str">
        <f>IF(E28="","",$B$1&amp;" "&amp;COUNTA($E$10:E28))</f>
        <v>Organisation List 16</v>
      </c>
      <c r="B28" s="30" t="s">
        <v>83</v>
      </c>
      <c r="C28" s="37" t="s">
        <v>53</v>
      </c>
      <c r="D28" s="30" t="s">
        <v>82</v>
      </c>
      <c r="E28" s="30" t="s">
        <v>84</v>
      </c>
      <c r="F28" s="30" t="s">
        <v>18</v>
      </c>
      <c r="G28" s="31">
        <v>44936</v>
      </c>
      <c r="H28" s="31" t="str">
        <f t="shared" si="3"/>
        <v>Đinh Thị Anh Xuân</v>
      </c>
      <c r="I28" s="30"/>
    </row>
    <row r="29" spans="1:9" s="32" customFormat="1" ht="75" x14ac:dyDescent="0.25">
      <c r="A29" s="30" t="str">
        <f>IF(E29="","",$B$1&amp;" "&amp;COUNTA($E$10:E29))</f>
        <v>Organisation List 17</v>
      </c>
      <c r="B29" s="30" t="s">
        <v>87</v>
      </c>
      <c r="C29" s="30" t="s">
        <v>53</v>
      </c>
      <c r="D29" s="30" t="s">
        <v>88</v>
      </c>
      <c r="E29" s="30" t="s">
        <v>91</v>
      </c>
      <c r="F29" s="30" t="s">
        <v>19</v>
      </c>
      <c r="G29" s="31">
        <v>44936</v>
      </c>
      <c r="H29" s="31" t="str">
        <f t="shared" si="3"/>
        <v>Đinh Thị Anh Xuân</v>
      </c>
      <c r="I29" s="30" t="s">
        <v>274</v>
      </c>
    </row>
    <row r="30" spans="1:9" s="32" customFormat="1" ht="75" x14ac:dyDescent="0.25">
      <c r="A30" s="30" t="str">
        <f>IF(E30="","",$B$1&amp;" "&amp;COUNTA($E$10:E30))</f>
        <v>Organisation List 18</v>
      </c>
      <c r="B30" s="30" t="s">
        <v>89</v>
      </c>
      <c r="C30" s="30" t="s">
        <v>53</v>
      </c>
      <c r="D30" s="30" t="s">
        <v>90</v>
      </c>
      <c r="E30" s="30" t="s">
        <v>92</v>
      </c>
      <c r="F30" s="30" t="s">
        <v>19</v>
      </c>
      <c r="G30" s="31">
        <v>44936</v>
      </c>
      <c r="H30" s="31" t="str">
        <f t="shared" si="3"/>
        <v>Đinh Thị Anh Xuân</v>
      </c>
      <c r="I30" s="30" t="s">
        <v>275</v>
      </c>
    </row>
    <row r="31" spans="1:9" s="32" customFormat="1" ht="90" x14ac:dyDescent="0.25">
      <c r="A31" s="30" t="str">
        <f>IF(E31="","",$B$1&amp;" "&amp;COUNTA($E$10:E31))</f>
        <v>Organisation List 19</v>
      </c>
      <c r="B31" s="30" t="s">
        <v>94</v>
      </c>
      <c r="C31" s="30" t="s">
        <v>86</v>
      </c>
      <c r="D31" s="30" t="s">
        <v>85</v>
      </c>
      <c r="E31" s="30" t="s">
        <v>93</v>
      </c>
      <c r="F31" s="30" t="s">
        <v>21</v>
      </c>
      <c r="G31" s="31">
        <v>44936</v>
      </c>
      <c r="H31" s="31" t="str">
        <f t="shared" si="3"/>
        <v>Đinh Thị Anh Xuân</v>
      </c>
      <c r="I31" s="30" t="s">
        <v>267</v>
      </c>
    </row>
    <row r="32" spans="1:9" s="32" customFormat="1" ht="90" x14ac:dyDescent="0.25">
      <c r="A32" s="30" t="str">
        <f>IF(E32="","",$B$1&amp;" "&amp;COUNTA($E$10:E32))</f>
        <v>Organisation List 20</v>
      </c>
      <c r="B32" s="30" t="s">
        <v>95</v>
      </c>
      <c r="C32" s="30" t="s">
        <v>98</v>
      </c>
      <c r="D32" s="30" t="s">
        <v>97</v>
      </c>
      <c r="E32" s="37" t="s">
        <v>96</v>
      </c>
      <c r="F32" s="30" t="s">
        <v>21</v>
      </c>
      <c r="G32" s="31">
        <v>44936</v>
      </c>
      <c r="H32" s="31" t="str">
        <f t="shared" si="3"/>
        <v>Đinh Thị Anh Xuân</v>
      </c>
      <c r="I32" s="30" t="s">
        <v>267</v>
      </c>
    </row>
    <row r="33" spans="1:9" s="32" customFormat="1" ht="75" x14ac:dyDescent="0.25">
      <c r="A33" s="30" t="str">
        <f>IF(E33="","",$B$1&amp;" "&amp;COUNTA($E$10:E33))</f>
        <v>Organisation List 21</v>
      </c>
      <c r="B33" s="30" t="s">
        <v>99</v>
      </c>
      <c r="C33" s="30" t="s">
        <v>53</v>
      </c>
      <c r="D33" s="30" t="s">
        <v>100</v>
      </c>
      <c r="E33" s="30" t="s">
        <v>101</v>
      </c>
      <c r="F33" s="30" t="s">
        <v>18</v>
      </c>
      <c r="G33" s="31">
        <v>44936</v>
      </c>
      <c r="H33" s="31" t="str">
        <f t="shared" si="3"/>
        <v>Đinh Thị Anh Xuân</v>
      </c>
      <c r="I33" s="30"/>
    </row>
    <row r="34" spans="1:9" s="32" customFormat="1" ht="120" x14ac:dyDescent="0.25">
      <c r="A34" s="30" t="str">
        <f>IF(E34="","",$B$1&amp;" "&amp;COUNTA($E$10:E34))</f>
        <v>Organisation List 22</v>
      </c>
      <c r="B34" s="30" t="s">
        <v>105</v>
      </c>
      <c r="C34" s="30" t="s">
        <v>103</v>
      </c>
      <c r="D34" s="30" t="s">
        <v>104</v>
      </c>
      <c r="E34" s="30" t="s">
        <v>106</v>
      </c>
      <c r="F34" s="30" t="s">
        <v>18</v>
      </c>
      <c r="G34" s="31">
        <v>44936</v>
      </c>
      <c r="H34" s="31" t="str">
        <f t="shared" si="3"/>
        <v>Đinh Thị Anh Xuân</v>
      </c>
      <c r="I34" s="30"/>
    </row>
    <row r="35" spans="1:9" s="32" customFormat="1" ht="120" x14ac:dyDescent="0.25">
      <c r="A35" s="30" t="str">
        <f>IF(E35="","",$B$1&amp;" "&amp;COUNTA($E$10:E35))</f>
        <v>Organisation List 23</v>
      </c>
      <c r="B35" s="30" t="s">
        <v>102</v>
      </c>
      <c r="C35" s="30" t="s">
        <v>103</v>
      </c>
      <c r="D35" s="30" t="s">
        <v>108</v>
      </c>
      <c r="E35" s="30" t="s">
        <v>107</v>
      </c>
      <c r="F35" s="30" t="s">
        <v>18</v>
      </c>
      <c r="G35" s="31">
        <v>44936</v>
      </c>
      <c r="H35" s="31" t="str">
        <f t="shared" si="3"/>
        <v>Đinh Thị Anh Xuân</v>
      </c>
      <c r="I35" s="30"/>
    </row>
  </sheetData>
  <autoFilter ref="A8:I10" xr:uid="{00000000-0009-0000-0000-000002000000}"/>
  <mergeCells count="6">
    <mergeCell ref="B21:I21"/>
    <mergeCell ref="B2:E2"/>
    <mergeCell ref="B1:E1"/>
    <mergeCell ref="B3:E3"/>
    <mergeCell ref="F1:I7"/>
    <mergeCell ref="B9:G9"/>
  </mergeCells>
  <phoneticPr fontId="12" type="noConversion"/>
  <conditionalFormatting sqref="A1:I20 A21:B21 A22:I1048576">
    <cfRule type="cellIs" dxfId="29" priority="8" operator="equal">
      <formula>"P'Test scenarios  (Matrix)'!"</formula>
    </cfRule>
  </conditionalFormatting>
  <conditionalFormatting sqref="F1:F20 F22:F1048576">
    <cfRule type="cellIs" dxfId="28" priority="3" operator="equal">
      <formula>"N/A"</formula>
    </cfRule>
    <cfRule type="cellIs" dxfId="27" priority="4" operator="equal">
      <formula>"NT"</formula>
    </cfRule>
    <cfRule type="cellIs" dxfId="26" priority="5" operator="equal">
      <formula>"Pass"</formula>
    </cfRule>
    <cfRule type="cellIs" dxfId="25" priority="6" operator="equal">
      <formula>"Fail"</formula>
    </cfRule>
    <cfRule type="cellIs" dxfId="24" priority="7" operator="equal">
      <formula>"Pass"</formula>
    </cfRule>
  </conditionalFormatting>
  <dataValidations count="1">
    <dataValidation type="list" allowBlank="1" showInputMessage="1" showErrorMessage="1" sqref="F22:F35 F10:F20" xr:uid="{00000000-0002-0000-0200-000000000000}">
      <formula1>"Pass,Fail,NT,N/A"</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J61"/>
  <sheetViews>
    <sheetView topLeftCell="B49" zoomScale="85" zoomScaleNormal="85" workbookViewId="0">
      <selection activeCell="E54" activeCellId="2" sqref="C52 E52 E54"/>
    </sheetView>
  </sheetViews>
  <sheetFormatPr defaultRowHeight="15" x14ac:dyDescent="0.25"/>
  <cols>
    <col min="1" max="1" width="20.7109375" style="19" customWidth="1"/>
    <col min="2" max="2" width="24.42578125" style="23" customWidth="1"/>
    <col min="3" max="3" width="31.140625" style="23" customWidth="1"/>
    <col min="4" max="4" width="39.28515625" style="23" customWidth="1"/>
    <col min="5" max="5" width="54.28515625" style="23" customWidth="1"/>
    <col min="6" max="6" width="12.5703125" style="18" customWidth="1"/>
    <col min="7" max="7" width="14.85546875" style="19" bestFit="1" customWidth="1"/>
    <col min="8" max="8" width="22.28515625" style="19" customWidth="1"/>
    <col min="9" max="9" width="17" style="23" customWidth="1"/>
    <col min="10" max="10" width="24.140625" style="19" customWidth="1"/>
    <col min="11" max="16384" width="9.140625" style="19"/>
  </cols>
  <sheetData>
    <row r="1" spans="1:9" x14ac:dyDescent="0.25">
      <c r="A1" s="17" t="s">
        <v>26</v>
      </c>
      <c r="B1" s="62" t="s">
        <v>110</v>
      </c>
      <c r="C1" s="63"/>
      <c r="D1" s="63"/>
      <c r="E1" s="64"/>
      <c r="F1" s="59"/>
      <c r="G1" s="59"/>
      <c r="H1" s="59"/>
      <c r="I1" s="59"/>
    </row>
    <row r="2" spans="1:9" ht="15" customHeight="1" x14ac:dyDescent="0.25">
      <c r="A2" s="17" t="s">
        <v>27</v>
      </c>
      <c r="B2" s="62" t="s">
        <v>29</v>
      </c>
      <c r="C2" s="63"/>
      <c r="D2" s="63"/>
      <c r="E2" s="64"/>
      <c r="F2" s="59"/>
      <c r="G2" s="59"/>
      <c r="H2" s="59"/>
      <c r="I2" s="59"/>
    </row>
    <row r="3" spans="1:9" x14ac:dyDescent="0.25">
      <c r="A3" s="17" t="s">
        <v>28</v>
      </c>
      <c r="B3" s="62" t="s">
        <v>38</v>
      </c>
      <c r="C3" s="63"/>
      <c r="D3" s="63"/>
      <c r="E3" s="64"/>
      <c r="F3" s="59"/>
      <c r="G3" s="59"/>
      <c r="H3" s="59"/>
      <c r="I3" s="59"/>
    </row>
    <row r="4" spans="1:9" x14ac:dyDescent="0.25">
      <c r="A4" s="20" t="s">
        <v>18</v>
      </c>
      <c r="B4" s="20" t="s">
        <v>19</v>
      </c>
      <c r="C4" s="20" t="s">
        <v>20</v>
      </c>
      <c r="D4" s="20" t="s">
        <v>21</v>
      </c>
      <c r="E4" s="20" t="s">
        <v>30</v>
      </c>
      <c r="F4" s="59"/>
      <c r="G4" s="59"/>
      <c r="H4" s="59"/>
      <c r="I4" s="59"/>
    </row>
    <row r="5" spans="1:9" x14ac:dyDescent="0.25">
      <c r="A5" s="21">
        <f>COUNTIF($F$9:$F$510,A4)</f>
        <v>39</v>
      </c>
      <c r="B5" s="21">
        <f>COUNTIF($F$9:$F$510,B4)</f>
        <v>6</v>
      </c>
      <c r="C5" s="21">
        <f>COUNTIF($F$9:$F$510,C4)</f>
        <v>0</v>
      </c>
      <c r="D5" s="21">
        <f>COUNTIF($F$9:$F$510,D4)</f>
        <v>2</v>
      </c>
      <c r="E5" s="21">
        <f>SUM(A5:D5)</f>
        <v>47</v>
      </c>
      <c r="F5" s="59"/>
      <c r="G5" s="59"/>
      <c r="H5" s="59"/>
      <c r="I5" s="59"/>
    </row>
    <row r="6" spans="1:9" x14ac:dyDescent="0.25">
      <c r="A6" s="22">
        <f>A5/$E$5</f>
        <v>0.82978723404255317</v>
      </c>
      <c r="B6" s="22">
        <f t="shared" ref="B6:D6" si="0">B5/$E$5</f>
        <v>0.1276595744680851</v>
      </c>
      <c r="C6" s="22">
        <f t="shared" si="0"/>
        <v>0</v>
      </c>
      <c r="D6" s="22">
        <f t="shared" si="0"/>
        <v>4.2553191489361701E-2</v>
      </c>
      <c r="E6" s="21"/>
      <c r="F6" s="59"/>
      <c r="G6" s="59"/>
      <c r="H6" s="59"/>
      <c r="I6" s="59"/>
    </row>
    <row r="7" spans="1:9" x14ac:dyDescent="0.25">
      <c r="F7" s="60"/>
      <c r="G7" s="60"/>
      <c r="H7" s="60"/>
      <c r="I7" s="60"/>
    </row>
    <row r="8" spans="1:9" x14ac:dyDescent="0.25">
      <c r="A8" s="24" t="s">
        <v>31</v>
      </c>
      <c r="B8" s="25" t="s">
        <v>32</v>
      </c>
      <c r="C8" s="25" t="s">
        <v>33</v>
      </c>
      <c r="D8" s="25" t="s">
        <v>34</v>
      </c>
      <c r="E8" s="25" t="s">
        <v>35</v>
      </c>
      <c r="F8" s="26" t="s">
        <v>36</v>
      </c>
      <c r="G8" s="24" t="s">
        <v>37</v>
      </c>
      <c r="H8" s="24" t="s">
        <v>28</v>
      </c>
      <c r="I8" s="25" t="s">
        <v>13</v>
      </c>
    </row>
    <row r="9" spans="1:9" s="32" customFormat="1" ht="15" customHeight="1" x14ac:dyDescent="0.25">
      <c r="A9" s="27" t="str">
        <f>IF(E9="","",$B$1&amp;" "&amp;COUNTA($E$9:E9))</f>
        <v/>
      </c>
      <c r="B9" s="56" t="s">
        <v>166</v>
      </c>
      <c r="C9" s="57"/>
      <c r="D9" s="57"/>
      <c r="E9" s="57"/>
      <c r="F9" s="57"/>
      <c r="G9" s="57"/>
      <c r="H9" s="57"/>
      <c r="I9" s="28"/>
    </row>
    <row r="10" spans="1:9" s="32" customFormat="1" ht="90" x14ac:dyDescent="0.25">
      <c r="A10" s="30" t="str">
        <f>IF(E10="","",$B$1&amp;" "&amp;COUNTA($E$9:E10))</f>
        <v>Organsation Create 1</v>
      </c>
      <c r="B10" s="30" t="s">
        <v>119</v>
      </c>
      <c r="C10" s="30" t="s">
        <v>111</v>
      </c>
      <c r="D10" s="30" t="s">
        <v>152</v>
      </c>
      <c r="E10" s="30" t="s">
        <v>153</v>
      </c>
      <c r="F10" s="30" t="s">
        <v>18</v>
      </c>
      <c r="G10" s="31">
        <v>44936</v>
      </c>
      <c r="H10" s="31" t="str">
        <f t="shared" ref="H10:H18" si="1">IF(E10="","",$B$3)</f>
        <v>Đinh Thị Anh Xuân</v>
      </c>
      <c r="I10" s="30"/>
    </row>
    <row r="11" spans="1:9" s="32" customFormat="1" ht="15" customHeight="1" x14ac:dyDescent="0.25">
      <c r="A11" s="35" t="str">
        <f>IF(E11="","",$B$1&amp;" "&amp;COUNTA($E$9:E11))</f>
        <v/>
      </c>
      <c r="B11" s="65" t="s">
        <v>163</v>
      </c>
      <c r="C11" s="66"/>
      <c r="D11" s="66"/>
      <c r="E11" s="66"/>
      <c r="F11" s="66"/>
      <c r="G11" s="66"/>
      <c r="H11" s="66"/>
      <c r="I11" s="66"/>
    </row>
    <row r="12" spans="1:9" s="32" customFormat="1" ht="93.75" customHeight="1" x14ac:dyDescent="0.25">
      <c r="A12" s="30" t="str">
        <f>IF(E12="","",$B$1&amp;" "&amp;COUNTA($E$9:E12))</f>
        <v>Organsation Create 2</v>
      </c>
      <c r="B12" s="34" t="s">
        <v>112</v>
      </c>
      <c r="C12" s="30" t="s">
        <v>120</v>
      </c>
      <c r="D12" s="34" t="s">
        <v>174</v>
      </c>
      <c r="E12" s="34" t="s">
        <v>259</v>
      </c>
      <c r="F12" s="30" t="s">
        <v>19</v>
      </c>
      <c r="G12" s="31">
        <v>44936</v>
      </c>
      <c r="H12" s="31" t="str">
        <f t="shared" si="1"/>
        <v>Đinh Thị Anh Xuân</v>
      </c>
      <c r="I12" s="30" t="s">
        <v>276</v>
      </c>
    </row>
    <row r="13" spans="1:9" s="32" customFormat="1" ht="45" x14ac:dyDescent="0.25">
      <c r="A13" s="30" t="str">
        <f>IF(E13="","",$B$1&amp;" "&amp;COUNTA($E$9:E13))</f>
        <v>Organsation Create 3</v>
      </c>
      <c r="B13" s="34" t="s">
        <v>113</v>
      </c>
      <c r="C13" s="30" t="s">
        <v>120</v>
      </c>
      <c r="D13" s="34" t="s">
        <v>114</v>
      </c>
      <c r="E13" s="34" t="s">
        <v>115</v>
      </c>
      <c r="F13" s="30" t="s">
        <v>18</v>
      </c>
      <c r="G13" s="31">
        <v>44936</v>
      </c>
      <c r="H13" s="31" t="str">
        <f t="shared" si="1"/>
        <v>Đinh Thị Anh Xuân</v>
      </c>
      <c r="I13" s="30"/>
    </row>
    <row r="14" spans="1:9" s="32" customFormat="1" ht="15" customHeight="1" x14ac:dyDescent="0.25">
      <c r="A14" s="30" t="str">
        <f>IF(E14="","",$B$1&amp;" "&amp;COUNTA($E$9:E14))</f>
        <v>Organsation Create 4</v>
      </c>
      <c r="B14" s="34" t="s">
        <v>116</v>
      </c>
      <c r="C14" s="30" t="s">
        <v>120</v>
      </c>
      <c r="D14" s="34" t="s">
        <v>118</v>
      </c>
      <c r="E14" s="34" t="s">
        <v>117</v>
      </c>
      <c r="F14" s="30" t="s">
        <v>18</v>
      </c>
      <c r="G14" s="31">
        <v>44936</v>
      </c>
      <c r="H14" s="31" t="str">
        <f t="shared" si="1"/>
        <v>Đinh Thị Anh Xuân</v>
      </c>
      <c r="I14" s="30"/>
    </row>
    <row r="15" spans="1:9" s="32" customFormat="1" ht="15" customHeight="1" x14ac:dyDescent="0.25">
      <c r="A15" s="35" t="str">
        <f>IF(E15="","",$B$1&amp;" "&amp;COUNTA($E$9:E15))</f>
        <v/>
      </c>
      <c r="B15" s="65" t="s">
        <v>164</v>
      </c>
      <c r="C15" s="66"/>
      <c r="D15" s="66"/>
      <c r="E15" s="66"/>
      <c r="F15" s="66"/>
      <c r="G15" s="66"/>
      <c r="H15" s="66"/>
      <c r="I15" s="66"/>
    </row>
    <row r="16" spans="1:9" s="32" customFormat="1" ht="120" x14ac:dyDescent="0.25">
      <c r="A16" s="30" t="str">
        <f>IF(E16="","",$B$1&amp;" "&amp;COUNTA($E$9:E16))</f>
        <v>Organsation Create 5</v>
      </c>
      <c r="B16" s="30" t="s">
        <v>121</v>
      </c>
      <c r="C16" s="30" t="s">
        <v>120</v>
      </c>
      <c r="D16" s="30" t="s">
        <v>154</v>
      </c>
      <c r="E16" s="30" t="s">
        <v>155</v>
      </c>
      <c r="F16" s="30" t="s">
        <v>18</v>
      </c>
      <c r="G16" s="31">
        <v>44936</v>
      </c>
      <c r="H16" s="31" t="str">
        <f t="shared" si="1"/>
        <v>Đinh Thị Anh Xuân</v>
      </c>
      <c r="I16" s="30"/>
    </row>
    <row r="17" spans="1:9" s="32" customFormat="1" ht="75" x14ac:dyDescent="0.25">
      <c r="A17" s="30" t="str">
        <f>IF(E17="","",$B$1&amp;" "&amp;COUNTA($E$9:E17))</f>
        <v>Organsation Create 6</v>
      </c>
      <c r="B17" s="30" t="s">
        <v>123</v>
      </c>
      <c r="C17" s="30" t="s">
        <v>122</v>
      </c>
      <c r="D17" s="30" t="s">
        <v>125</v>
      </c>
      <c r="E17" s="30" t="s">
        <v>124</v>
      </c>
      <c r="F17" s="30" t="s">
        <v>18</v>
      </c>
      <c r="G17" s="31">
        <v>44936</v>
      </c>
      <c r="H17" s="31" t="str">
        <f t="shared" si="1"/>
        <v>Đinh Thị Anh Xuân</v>
      </c>
      <c r="I17" s="30"/>
    </row>
    <row r="18" spans="1:9" s="32" customFormat="1" ht="30" x14ac:dyDescent="0.25">
      <c r="A18" s="30" t="str">
        <f>IF(E18="","",$B$1&amp;" "&amp;COUNTA($E$9:E18))</f>
        <v>Organsation Create 7</v>
      </c>
      <c r="B18" s="30" t="s">
        <v>146</v>
      </c>
      <c r="C18" s="30" t="s">
        <v>122</v>
      </c>
      <c r="D18" s="30" t="s">
        <v>132</v>
      </c>
      <c r="E18" s="30" t="s">
        <v>129</v>
      </c>
      <c r="F18" s="30" t="s">
        <v>18</v>
      </c>
      <c r="G18" s="31">
        <v>44936</v>
      </c>
      <c r="H18" s="31" t="str">
        <f t="shared" si="1"/>
        <v>Đinh Thị Anh Xuân</v>
      </c>
      <c r="I18" s="30"/>
    </row>
    <row r="19" spans="1:9" s="32" customFormat="1" ht="60" x14ac:dyDescent="0.25">
      <c r="A19" s="30" t="str">
        <f>IF(E19="","",$B$1&amp;" "&amp;COUNTA($E$9:E19))</f>
        <v>Organsation Create 8</v>
      </c>
      <c r="B19" s="30" t="s">
        <v>130</v>
      </c>
      <c r="C19" s="30" t="s">
        <v>122</v>
      </c>
      <c r="D19" s="30" t="s">
        <v>131</v>
      </c>
      <c r="E19" s="30" t="s">
        <v>260</v>
      </c>
      <c r="F19" s="30" t="s">
        <v>19</v>
      </c>
      <c r="G19" s="31">
        <v>44936</v>
      </c>
      <c r="H19" s="31" t="str">
        <f t="shared" ref="H19:H23" si="2">IF(E19="","",$B$3)</f>
        <v>Đinh Thị Anh Xuân</v>
      </c>
      <c r="I19" s="30" t="s">
        <v>277</v>
      </c>
    </row>
    <row r="20" spans="1:9" s="32" customFormat="1" ht="33" customHeight="1" x14ac:dyDescent="0.25">
      <c r="A20" s="30" t="str">
        <f>IF(E20="","",$B$1&amp;" "&amp;COUNTA($E$9:E20))</f>
        <v>Organsation Create 9</v>
      </c>
      <c r="B20" s="30" t="s">
        <v>134</v>
      </c>
      <c r="C20" s="30" t="s">
        <v>122</v>
      </c>
      <c r="D20" s="30" t="s">
        <v>136</v>
      </c>
      <c r="E20" s="30" t="s">
        <v>133</v>
      </c>
      <c r="F20" s="30" t="s">
        <v>19</v>
      </c>
      <c r="G20" s="31">
        <v>44936</v>
      </c>
      <c r="H20" s="31" t="str">
        <f t="shared" si="2"/>
        <v>Đinh Thị Anh Xuân</v>
      </c>
      <c r="I20" s="30" t="s">
        <v>278</v>
      </c>
    </row>
    <row r="21" spans="1:9" s="32" customFormat="1" ht="120" x14ac:dyDescent="0.25">
      <c r="A21" s="30" t="str">
        <f>IF(E21="","",$B$1&amp;" "&amp;COUNTA($E$9:E21))</f>
        <v>Organsation Create 10</v>
      </c>
      <c r="B21" s="34" t="s">
        <v>139</v>
      </c>
      <c r="C21" s="30" t="s">
        <v>122</v>
      </c>
      <c r="D21" s="34" t="s">
        <v>242</v>
      </c>
      <c r="E21" s="34" t="s">
        <v>261</v>
      </c>
      <c r="F21" s="30" t="s">
        <v>19</v>
      </c>
      <c r="G21" s="31">
        <v>44936</v>
      </c>
      <c r="H21" s="31" t="str">
        <f t="shared" si="2"/>
        <v>Đinh Thị Anh Xuân</v>
      </c>
      <c r="I21" s="30" t="s">
        <v>279</v>
      </c>
    </row>
    <row r="22" spans="1:9" s="32" customFormat="1" ht="30" x14ac:dyDescent="0.25">
      <c r="A22" s="30" t="str">
        <f>IF(E22="","",$B$1&amp;" "&amp;COUNTA($E$9:E22))</f>
        <v>Organsation Create 11</v>
      </c>
      <c r="B22" s="30" t="s">
        <v>61</v>
      </c>
      <c r="C22" s="30" t="s">
        <v>122</v>
      </c>
      <c r="D22" s="30" t="s">
        <v>137</v>
      </c>
      <c r="E22" s="30" t="s">
        <v>138</v>
      </c>
      <c r="F22" s="30" t="s">
        <v>18</v>
      </c>
      <c r="G22" s="31">
        <v>44936</v>
      </c>
      <c r="H22" s="31" t="str">
        <f t="shared" si="2"/>
        <v>Đinh Thị Anh Xuân</v>
      </c>
      <c r="I22" s="30"/>
    </row>
    <row r="23" spans="1:9" s="32" customFormat="1" ht="30" x14ac:dyDescent="0.25">
      <c r="A23" s="30" t="str">
        <f>IF(E23="","",$B$1&amp;" "&amp;COUNTA($E$9:E23))</f>
        <v>Organsation Create 12</v>
      </c>
      <c r="B23" s="30" t="s">
        <v>140</v>
      </c>
      <c r="C23" s="30" t="s">
        <v>122</v>
      </c>
      <c r="D23" s="30" t="s">
        <v>141</v>
      </c>
      <c r="E23" s="30" t="s">
        <v>142</v>
      </c>
      <c r="F23" s="30" t="s">
        <v>18</v>
      </c>
      <c r="G23" s="31">
        <v>44936</v>
      </c>
      <c r="H23" s="31" t="str">
        <f t="shared" si="2"/>
        <v>Đinh Thị Anh Xuân</v>
      </c>
      <c r="I23" s="30"/>
    </row>
    <row r="24" spans="1:9" s="32" customFormat="1" ht="15" customHeight="1" x14ac:dyDescent="0.25">
      <c r="A24" s="35" t="str">
        <f>IF(E24="","",$B$1&amp;" "&amp;COUNTA($E$9:E24))</f>
        <v/>
      </c>
      <c r="B24" s="65" t="s">
        <v>165</v>
      </c>
      <c r="C24" s="66"/>
      <c r="D24" s="66"/>
      <c r="E24" s="66"/>
      <c r="F24" s="66"/>
      <c r="G24" s="66"/>
      <c r="H24" s="66"/>
      <c r="I24" s="66"/>
    </row>
    <row r="25" spans="1:9" s="32" customFormat="1" ht="120" x14ac:dyDescent="0.25">
      <c r="A25" s="30" t="str">
        <f>IF(E25="","",$B$1&amp;" "&amp;COUNTA($E$9:E25))</f>
        <v>Organsation Create 13</v>
      </c>
      <c r="B25" s="30" t="s">
        <v>143</v>
      </c>
      <c r="C25" s="30" t="s">
        <v>120</v>
      </c>
      <c r="D25" s="30" t="s">
        <v>156</v>
      </c>
      <c r="E25" s="30" t="s">
        <v>157</v>
      </c>
      <c r="F25" s="30" t="s">
        <v>18</v>
      </c>
      <c r="G25" s="31">
        <v>44936</v>
      </c>
      <c r="H25" s="31" t="str">
        <f t="shared" ref="H25:H37" si="3">IF(E25="","",$B$3)</f>
        <v>Đinh Thị Anh Xuân</v>
      </c>
      <c r="I25" s="30"/>
    </row>
    <row r="26" spans="1:9" s="32" customFormat="1" ht="90" x14ac:dyDescent="0.25">
      <c r="A26" s="30" t="str">
        <f>IF(E26="","",$B$1&amp;" "&amp;COUNTA($E$9:E26))</f>
        <v>Organsation Create 14</v>
      </c>
      <c r="B26" s="30" t="s">
        <v>123</v>
      </c>
      <c r="C26" s="30" t="s">
        <v>144</v>
      </c>
      <c r="D26" s="30" t="s">
        <v>125</v>
      </c>
      <c r="E26" s="30" t="s">
        <v>145</v>
      </c>
      <c r="F26" s="30" t="s">
        <v>18</v>
      </c>
      <c r="G26" s="31">
        <v>44936</v>
      </c>
      <c r="H26" s="31" t="str">
        <f t="shared" ref="H26:H29" si="4">IF(E26="","",$B$3)</f>
        <v>Đinh Thị Anh Xuân</v>
      </c>
      <c r="I26" s="30"/>
    </row>
    <row r="27" spans="1:9" s="32" customFormat="1" ht="30" x14ac:dyDescent="0.25">
      <c r="A27" s="30" t="str">
        <f>IF(E27="","",$B$1&amp;" "&amp;COUNTA($E$9:E27))</f>
        <v>Organsation Create 15</v>
      </c>
      <c r="B27" s="30" t="s">
        <v>146</v>
      </c>
      <c r="C27" s="30" t="s">
        <v>144</v>
      </c>
      <c r="D27" s="30" t="s">
        <v>132</v>
      </c>
      <c r="E27" s="30" t="s">
        <v>129</v>
      </c>
      <c r="F27" s="30" t="s">
        <v>18</v>
      </c>
      <c r="G27" s="31">
        <v>44936</v>
      </c>
      <c r="H27" s="31" t="str">
        <f t="shared" si="4"/>
        <v>Đinh Thị Anh Xuân</v>
      </c>
      <c r="I27" s="30"/>
    </row>
    <row r="28" spans="1:9" s="32" customFormat="1" ht="30" x14ac:dyDescent="0.25">
      <c r="A28" s="30" t="str">
        <f>IF(E28="","",$B$1&amp;" "&amp;COUNTA($E$9:E28))</f>
        <v>Organsation Create 16</v>
      </c>
      <c r="B28" s="30" t="s">
        <v>61</v>
      </c>
      <c r="C28" s="30" t="s">
        <v>144</v>
      </c>
      <c r="D28" s="30" t="s">
        <v>137</v>
      </c>
      <c r="E28" s="30" t="s">
        <v>147</v>
      </c>
      <c r="F28" s="30" t="s">
        <v>18</v>
      </c>
      <c r="G28" s="31">
        <v>44936</v>
      </c>
      <c r="H28" s="31" t="str">
        <f t="shared" si="4"/>
        <v>Đinh Thị Anh Xuân</v>
      </c>
      <c r="I28" s="30"/>
    </row>
    <row r="29" spans="1:9" s="32" customFormat="1" ht="60" x14ac:dyDescent="0.25">
      <c r="A29" s="30" t="str">
        <f>IF(E29="","",$B$1&amp;" "&amp;COUNTA($E$9:E29))</f>
        <v>Organsation Create 17</v>
      </c>
      <c r="B29" s="30" t="s">
        <v>148</v>
      </c>
      <c r="C29" s="30" t="s">
        <v>144</v>
      </c>
      <c r="D29" s="30" t="s">
        <v>149</v>
      </c>
      <c r="E29" s="30" t="s">
        <v>150</v>
      </c>
      <c r="F29" s="30" t="s">
        <v>18</v>
      </c>
      <c r="G29" s="31">
        <v>44936</v>
      </c>
      <c r="H29" s="31" t="str">
        <f t="shared" si="4"/>
        <v>Đinh Thị Anh Xuân</v>
      </c>
      <c r="I29" s="30"/>
    </row>
    <row r="30" spans="1:9" s="32" customFormat="1" x14ac:dyDescent="0.25">
      <c r="A30" s="35" t="str">
        <f>IF(E30="","",$B$1&amp;" "&amp;COUNTA($E$9:E30))</f>
        <v/>
      </c>
      <c r="B30" s="65" t="s">
        <v>167</v>
      </c>
      <c r="C30" s="66"/>
      <c r="D30" s="66"/>
      <c r="E30" s="66"/>
      <c r="F30" s="66"/>
      <c r="G30" s="66"/>
      <c r="H30" s="66"/>
      <c r="I30" s="66"/>
    </row>
    <row r="31" spans="1:9" s="32" customFormat="1" ht="150" x14ac:dyDescent="0.25">
      <c r="A31" s="30" t="str">
        <f>IF(E31="","",$B$1&amp;" "&amp;COUNTA($E$9:E31))</f>
        <v>Organsation Create 18</v>
      </c>
      <c r="B31" s="30" t="s">
        <v>151</v>
      </c>
      <c r="C31" s="30" t="s">
        <v>120</v>
      </c>
      <c r="D31" s="30" t="s">
        <v>158</v>
      </c>
      <c r="E31" s="30" t="s">
        <v>159</v>
      </c>
      <c r="F31" s="30" t="s">
        <v>18</v>
      </c>
      <c r="G31" s="31">
        <v>44936</v>
      </c>
      <c r="H31" s="31" t="str">
        <f t="shared" si="3"/>
        <v>Đinh Thị Anh Xuân</v>
      </c>
      <c r="I31" s="30"/>
    </row>
    <row r="32" spans="1:9" s="32" customFormat="1" ht="90" x14ac:dyDescent="0.25">
      <c r="A32" s="30" t="str">
        <f>IF(E32="","",$B$1&amp;" "&amp;COUNTA($E$9:E32))</f>
        <v>Organsation Create 19</v>
      </c>
      <c r="B32" s="30" t="s">
        <v>123</v>
      </c>
      <c r="C32" s="30" t="s">
        <v>160</v>
      </c>
      <c r="D32" s="30" t="s">
        <v>125</v>
      </c>
      <c r="E32" s="30" t="s">
        <v>161</v>
      </c>
      <c r="F32" s="30" t="s">
        <v>18</v>
      </c>
      <c r="G32" s="31">
        <v>44936</v>
      </c>
      <c r="H32" s="31" t="str">
        <f t="shared" ref="H32:H35" si="5">IF(E32="","",$B$3)</f>
        <v>Đinh Thị Anh Xuân</v>
      </c>
      <c r="I32" s="30"/>
    </row>
    <row r="33" spans="1:10" s="32" customFormat="1" ht="30" x14ac:dyDescent="0.25">
      <c r="A33" s="30" t="str">
        <f>IF(E33="","",$B$1&amp;" "&amp;COUNTA($E$9:E33))</f>
        <v>Organsation Create 20</v>
      </c>
      <c r="B33" s="30" t="s">
        <v>146</v>
      </c>
      <c r="C33" s="30" t="s">
        <v>160</v>
      </c>
      <c r="D33" s="30" t="s">
        <v>132</v>
      </c>
      <c r="E33" s="30" t="s">
        <v>129</v>
      </c>
      <c r="F33" s="30" t="s">
        <v>18</v>
      </c>
      <c r="G33" s="31">
        <v>44936</v>
      </c>
      <c r="H33" s="31" t="str">
        <f t="shared" si="5"/>
        <v>Đinh Thị Anh Xuân</v>
      </c>
      <c r="I33" s="30"/>
    </row>
    <row r="34" spans="1:10" s="32" customFormat="1" ht="30" x14ac:dyDescent="0.25">
      <c r="A34" s="30" t="str">
        <f>IF(E34="","",$B$1&amp;" "&amp;COUNTA($E$9:E34))</f>
        <v>Organsation Create 21</v>
      </c>
      <c r="B34" s="30" t="s">
        <v>61</v>
      </c>
      <c r="C34" s="30" t="s">
        <v>160</v>
      </c>
      <c r="D34" s="30" t="s">
        <v>137</v>
      </c>
      <c r="E34" s="30" t="s">
        <v>147</v>
      </c>
      <c r="F34" s="30" t="s">
        <v>18</v>
      </c>
      <c r="G34" s="31">
        <v>44936</v>
      </c>
      <c r="H34" s="31" t="str">
        <f t="shared" si="5"/>
        <v>Đinh Thị Anh Xuân</v>
      </c>
      <c r="I34" s="30"/>
    </row>
    <row r="35" spans="1:10" s="32" customFormat="1" ht="32.25" customHeight="1" x14ac:dyDescent="0.25">
      <c r="A35" s="30" t="str">
        <f>IF(E35="","",$B$1&amp;" "&amp;COUNTA($E$9:E35))</f>
        <v>Organsation Create 22</v>
      </c>
      <c r="B35" s="30" t="s">
        <v>148</v>
      </c>
      <c r="C35" s="30" t="s">
        <v>160</v>
      </c>
      <c r="D35" s="30" t="s">
        <v>162</v>
      </c>
      <c r="E35" s="30" t="s">
        <v>150</v>
      </c>
      <c r="F35" s="30" t="s">
        <v>18</v>
      </c>
      <c r="G35" s="31">
        <v>44936</v>
      </c>
      <c r="H35" s="31" t="str">
        <f t="shared" si="5"/>
        <v>Đinh Thị Anh Xuân</v>
      </c>
      <c r="I35" s="30"/>
    </row>
    <row r="36" spans="1:10" s="32" customFormat="1" ht="15" customHeight="1" x14ac:dyDescent="0.25">
      <c r="A36" s="27" t="str">
        <f>IF(E36="","",$B$1&amp;" "&amp;COUNTA($E$9:E36))</f>
        <v/>
      </c>
      <c r="B36" s="56" t="s">
        <v>170</v>
      </c>
      <c r="C36" s="57"/>
      <c r="D36" s="57"/>
      <c r="E36" s="57"/>
      <c r="F36" s="57"/>
      <c r="G36" s="57"/>
      <c r="H36" s="61"/>
      <c r="I36" s="30"/>
    </row>
    <row r="37" spans="1:10" s="32" customFormat="1" ht="75" x14ac:dyDescent="0.25">
      <c r="A37" s="30" t="str">
        <f>IF(E37="","",$B$1&amp;" "&amp;COUNTA($E$9:E37))</f>
        <v>Organsation Create 23</v>
      </c>
      <c r="B37" s="30" t="s">
        <v>179</v>
      </c>
      <c r="C37" s="30" t="s">
        <v>210</v>
      </c>
      <c r="D37" s="30" t="s">
        <v>181</v>
      </c>
      <c r="E37" s="30" t="s">
        <v>182</v>
      </c>
      <c r="F37" s="30" t="s">
        <v>18</v>
      </c>
      <c r="G37" s="31">
        <v>44936</v>
      </c>
      <c r="H37" s="31" t="str">
        <f t="shared" si="3"/>
        <v>Đinh Thị Anh Xuân</v>
      </c>
      <c r="I37" s="30"/>
      <c r="J37" s="32" t="s">
        <v>171</v>
      </c>
    </row>
    <row r="38" spans="1:10" s="32" customFormat="1" ht="90" x14ac:dyDescent="0.25">
      <c r="A38" s="30" t="str">
        <f>IF(E38="","",$B$1&amp;" "&amp;COUNTA($E$9:E38))</f>
        <v>Organsation Create 24</v>
      </c>
      <c r="B38" s="30" t="s">
        <v>183</v>
      </c>
      <c r="C38" s="30" t="s">
        <v>211</v>
      </c>
      <c r="D38" s="30" t="s">
        <v>184</v>
      </c>
      <c r="E38" s="30" t="s">
        <v>173</v>
      </c>
      <c r="F38" s="30" t="s">
        <v>19</v>
      </c>
      <c r="G38" s="31">
        <v>44936</v>
      </c>
      <c r="H38" s="31" t="str">
        <f t="shared" ref="H38:H61" si="6">IF(E38="","",$B$3)</f>
        <v>Đinh Thị Anh Xuân</v>
      </c>
      <c r="I38" s="30" t="s">
        <v>281</v>
      </c>
    </row>
    <row r="39" spans="1:10" s="32" customFormat="1" ht="105" x14ac:dyDescent="0.25">
      <c r="A39" s="30" t="str">
        <f>IF(E39="","",$B$1&amp;" "&amp;COUNTA($E$9:E39))</f>
        <v>Organsation Create 25</v>
      </c>
      <c r="B39" s="30" t="s">
        <v>175</v>
      </c>
      <c r="C39" s="30" t="s">
        <v>263</v>
      </c>
      <c r="D39" s="30" t="s">
        <v>185</v>
      </c>
      <c r="E39" s="30" t="s">
        <v>176</v>
      </c>
      <c r="F39" s="30" t="s">
        <v>21</v>
      </c>
      <c r="G39" s="31">
        <v>44936</v>
      </c>
      <c r="H39" s="31" t="str">
        <f t="shared" si="6"/>
        <v>Đinh Thị Anh Xuân</v>
      </c>
      <c r="I39" s="30" t="s">
        <v>265</v>
      </c>
    </row>
    <row r="40" spans="1:10" s="32" customFormat="1" ht="105" x14ac:dyDescent="0.25">
      <c r="A40" s="30" t="str">
        <f>IF(E40="","",$B$1&amp;" "&amp;COUNTA($E$9:E40))</f>
        <v>Organsation Create 26</v>
      </c>
      <c r="B40" s="30" t="s">
        <v>177</v>
      </c>
      <c r="C40" s="30" t="s">
        <v>263</v>
      </c>
      <c r="D40" s="30" t="s">
        <v>186</v>
      </c>
      <c r="E40" s="30" t="s">
        <v>178</v>
      </c>
      <c r="F40" s="30" t="s">
        <v>21</v>
      </c>
      <c r="G40" s="31">
        <v>44936</v>
      </c>
      <c r="H40" s="31" t="str">
        <f t="shared" si="6"/>
        <v>Đinh Thị Anh Xuân</v>
      </c>
      <c r="I40" s="30" t="s">
        <v>265</v>
      </c>
    </row>
    <row r="41" spans="1:10" s="32" customFormat="1" ht="90" x14ac:dyDescent="0.25">
      <c r="A41" s="30" t="str">
        <f>IF(E41="","",$B$1&amp;" "&amp;COUNTA($E$9:E41))</f>
        <v>Organsation Create 27</v>
      </c>
      <c r="B41" s="30" t="s">
        <v>172</v>
      </c>
      <c r="C41" s="30" t="s">
        <v>264</v>
      </c>
      <c r="D41" s="30" t="s">
        <v>187</v>
      </c>
      <c r="E41" s="30" t="s">
        <v>188</v>
      </c>
      <c r="F41" s="30" t="s">
        <v>18</v>
      </c>
      <c r="G41" s="31">
        <v>44936</v>
      </c>
      <c r="H41" s="31" t="str">
        <f t="shared" si="6"/>
        <v>Đinh Thị Anh Xuân</v>
      </c>
      <c r="I41" s="30"/>
    </row>
    <row r="42" spans="1:10" s="32" customFormat="1" ht="45" x14ac:dyDescent="0.25">
      <c r="A42" s="30" t="str">
        <f>IF(E42="","",$B$1&amp;" "&amp;COUNTA($E$9:E42))</f>
        <v>Organsation Create 28</v>
      </c>
      <c r="B42" s="30" t="s">
        <v>180</v>
      </c>
      <c r="C42" s="30" t="s">
        <v>210</v>
      </c>
      <c r="D42" s="30" t="s">
        <v>189</v>
      </c>
      <c r="E42" s="30" t="s">
        <v>190</v>
      </c>
      <c r="F42" s="30" t="s">
        <v>18</v>
      </c>
      <c r="G42" s="31">
        <v>44936</v>
      </c>
      <c r="H42" s="31" t="str">
        <f t="shared" si="6"/>
        <v>Đinh Thị Anh Xuân</v>
      </c>
      <c r="I42" s="30"/>
    </row>
    <row r="43" spans="1:10" s="32" customFormat="1" ht="75" x14ac:dyDescent="0.25">
      <c r="A43" s="34" t="str">
        <f>IF(E43="","",$B$1&amp;" "&amp;COUNTA($E$9:E43))</f>
        <v>Organsation Create 29</v>
      </c>
      <c r="B43" s="34" t="s">
        <v>191</v>
      </c>
      <c r="C43" s="30" t="s">
        <v>210</v>
      </c>
      <c r="D43" s="30" t="s">
        <v>192</v>
      </c>
      <c r="E43" s="30" t="s">
        <v>193</v>
      </c>
      <c r="F43" s="30" t="s">
        <v>18</v>
      </c>
      <c r="G43" s="31">
        <v>44936</v>
      </c>
      <c r="H43" s="31" t="str">
        <f t="shared" si="6"/>
        <v>Đinh Thị Anh Xuân</v>
      </c>
      <c r="I43" s="30"/>
    </row>
    <row r="44" spans="1:10" s="32" customFormat="1" ht="60" x14ac:dyDescent="0.25">
      <c r="A44" s="30" t="str">
        <f>IF(E44="","",$B$1&amp;" "&amp;COUNTA($E$9:E44))</f>
        <v>Organsation Create 30</v>
      </c>
      <c r="B44" s="30" t="s">
        <v>195</v>
      </c>
      <c r="C44" s="30" t="s">
        <v>212</v>
      </c>
      <c r="D44" s="30" t="s">
        <v>196</v>
      </c>
      <c r="E44" s="30" t="s">
        <v>197</v>
      </c>
      <c r="F44" s="30" t="s">
        <v>18</v>
      </c>
      <c r="G44" s="31">
        <v>44936</v>
      </c>
      <c r="H44" s="31" t="str">
        <f t="shared" si="6"/>
        <v>Đinh Thị Anh Xuân</v>
      </c>
      <c r="I44" s="30"/>
    </row>
    <row r="45" spans="1:10" s="32" customFormat="1" ht="90" x14ac:dyDescent="0.25">
      <c r="A45" s="30" t="str">
        <f>IF(E45="","",$B$1&amp;" "&amp;COUNTA($E$9:E45))</f>
        <v>Organsation Create 31</v>
      </c>
      <c r="B45" s="30" t="s">
        <v>194</v>
      </c>
      <c r="C45" s="30" t="s">
        <v>213</v>
      </c>
      <c r="D45" s="30" t="s">
        <v>198</v>
      </c>
      <c r="E45" s="36" t="s">
        <v>206</v>
      </c>
      <c r="F45" s="30" t="s">
        <v>18</v>
      </c>
      <c r="G45" s="31">
        <v>44936</v>
      </c>
      <c r="H45" s="31" t="str">
        <f t="shared" si="6"/>
        <v>Đinh Thị Anh Xuân</v>
      </c>
      <c r="I45" s="30"/>
    </row>
    <row r="46" spans="1:10" s="32" customFormat="1" ht="120" x14ac:dyDescent="0.25">
      <c r="A46" s="30" t="str">
        <f>IF(E46="","",$B$1&amp;" "&amp;COUNTA($E$9:E46))</f>
        <v>Organsation Create 32</v>
      </c>
      <c r="B46" s="30" t="s">
        <v>199</v>
      </c>
      <c r="C46" s="30" t="s">
        <v>214</v>
      </c>
      <c r="D46" s="36" t="s">
        <v>207</v>
      </c>
      <c r="E46" s="30" t="s">
        <v>208</v>
      </c>
      <c r="F46" s="30" t="s">
        <v>18</v>
      </c>
      <c r="G46" s="31">
        <v>44936</v>
      </c>
      <c r="H46" s="31" t="str">
        <f t="shared" si="6"/>
        <v>Đinh Thị Anh Xuân</v>
      </c>
      <c r="I46" s="30"/>
    </row>
    <row r="47" spans="1:10" s="32" customFormat="1" ht="45" x14ac:dyDescent="0.25">
      <c r="A47" s="30" t="str">
        <f>IF(E47="","",$B$1&amp;" "&amp;COUNTA($E$9:E47))</f>
        <v>Organsation Create 33</v>
      </c>
      <c r="B47" s="30" t="s">
        <v>200</v>
      </c>
      <c r="C47" s="30" t="s">
        <v>210</v>
      </c>
      <c r="D47" s="30" t="s">
        <v>201</v>
      </c>
      <c r="E47" s="30" t="s">
        <v>202</v>
      </c>
      <c r="F47" s="30" t="s">
        <v>18</v>
      </c>
      <c r="G47" s="31">
        <v>44936</v>
      </c>
      <c r="H47" s="31" t="str">
        <f t="shared" si="6"/>
        <v>Đinh Thị Anh Xuân</v>
      </c>
      <c r="I47" s="30"/>
    </row>
    <row r="48" spans="1:10" s="32" customFormat="1" ht="135" x14ac:dyDescent="0.25">
      <c r="A48" s="30" t="str">
        <f>IF(E48="","",$B$1&amp;" "&amp;COUNTA($E$9:E48))</f>
        <v>Organsation Create 34</v>
      </c>
      <c r="B48" s="30" t="s">
        <v>203</v>
      </c>
      <c r="C48" s="30" t="s">
        <v>210</v>
      </c>
      <c r="D48" s="30" t="s">
        <v>204</v>
      </c>
      <c r="E48" s="30" t="s">
        <v>205</v>
      </c>
      <c r="F48" s="30" t="s">
        <v>18</v>
      </c>
      <c r="G48" s="31">
        <v>44936</v>
      </c>
      <c r="H48" s="31" t="str">
        <f t="shared" si="6"/>
        <v>Đinh Thị Anh Xuân</v>
      </c>
      <c r="I48" s="30"/>
    </row>
    <row r="49" spans="1:9" s="32" customFormat="1" ht="195" x14ac:dyDescent="0.25">
      <c r="A49" s="30" t="str">
        <f>IF(E49="","",$B$1&amp;" "&amp;COUNTA($E$9:E49))</f>
        <v>Organsation Create 35</v>
      </c>
      <c r="B49" s="30" t="s">
        <v>218</v>
      </c>
      <c r="C49" s="30" t="s">
        <v>266</v>
      </c>
      <c r="D49" s="30" t="s">
        <v>209</v>
      </c>
      <c r="E49" s="30" t="s">
        <v>224</v>
      </c>
      <c r="F49" s="30" t="s">
        <v>18</v>
      </c>
      <c r="G49" s="31">
        <v>44936</v>
      </c>
      <c r="H49" s="31" t="str">
        <f t="shared" si="6"/>
        <v>Đinh Thị Anh Xuân</v>
      </c>
      <c r="I49" s="30"/>
    </row>
    <row r="50" spans="1:9" s="32" customFormat="1" ht="90" x14ac:dyDescent="0.25">
      <c r="A50" s="30" t="str">
        <f>IF(E50="","",$B$1&amp;" "&amp;COUNTA($E$9:E50))</f>
        <v>Organsation Create 36</v>
      </c>
      <c r="B50" s="34" t="s">
        <v>215</v>
      </c>
      <c r="C50" s="34" t="str">
        <f>BOX_01&amp;": Tạo mới thành công Organisation: Name 01"</f>
        <v>Organsation Create 35: Tạo mới thành công Organisation: Name 01</v>
      </c>
      <c r="D50" s="30" t="s">
        <v>216</v>
      </c>
      <c r="E50" s="30" t="s">
        <v>217</v>
      </c>
      <c r="F50" s="30" t="s">
        <v>18</v>
      </c>
      <c r="G50" s="31">
        <v>44936</v>
      </c>
      <c r="H50" s="31" t="str">
        <f t="shared" si="6"/>
        <v>Đinh Thị Anh Xuân</v>
      </c>
      <c r="I50" s="30"/>
    </row>
    <row r="51" spans="1:9" s="32" customFormat="1" ht="90" x14ac:dyDescent="0.25">
      <c r="A51" s="30" t="str">
        <f>IF(E51="","",$B$1&amp;" "&amp;COUNTA($E$9:E51))</f>
        <v>Organsation Create 37</v>
      </c>
      <c r="B51" s="34" t="s">
        <v>219</v>
      </c>
      <c r="C51" s="34" t="s">
        <v>220</v>
      </c>
      <c r="D51" s="30" t="s">
        <v>221</v>
      </c>
      <c r="E51" s="34" t="s">
        <v>222</v>
      </c>
      <c r="F51" s="30" t="s">
        <v>19</v>
      </c>
      <c r="G51" s="31">
        <v>44936</v>
      </c>
      <c r="H51" s="31" t="str">
        <f t="shared" si="6"/>
        <v>Đinh Thị Anh Xuân</v>
      </c>
      <c r="I51" s="30" t="s">
        <v>280</v>
      </c>
    </row>
    <row r="52" spans="1:9" s="32" customFormat="1" ht="240" x14ac:dyDescent="0.25">
      <c r="A52" s="30" t="str">
        <f>IF(E52="","",$B$1&amp;" "&amp;COUNTA($E$9:E52))</f>
        <v>Organsation Create 38</v>
      </c>
      <c r="B52" s="34" t="s">
        <v>225</v>
      </c>
      <c r="C52" s="36" t="s">
        <v>257</v>
      </c>
      <c r="D52" s="30" t="s">
        <v>209</v>
      </c>
      <c r="E52" s="36" t="s">
        <v>262</v>
      </c>
      <c r="F52" s="30" t="s">
        <v>18</v>
      </c>
      <c r="G52" s="31">
        <v>44936</v>
      </c>
      <c r="H52" s="31" t="str">
        <f t="shared" si="6"/>
        <v>Đinh Thị Anh Xuân</v>
      </c>
      <c r="I52" s="30"/>
    </row>
    <row r="53" spans="1:9" s="32" customFormat="1" ht="225" x14ac:dyDescent="0.25">
      <c r="A53" s="30" t="str">
        <f>IF(E53="","",$B$1&amp;" "&amp;COUNTA($E$9:E53))</f>
        <v>Organsation Create 39</v>
      </c>
      <c r="B53" s="34" t="s">
        <v>226</v>
      </c>
      <c r="C53" s="30" t="s">
        <v>234</v>
      </c>
      <c r="D53" s="30" t="s">
        <v>209</v>
      </c>
      <c r="E53" s="36" t="s">
        <v>223</v>
      </c>
      <c r="F53" s="30" t="s">
        <v>18</v>
      </c>
      <c r="G53" s="31">
        <v>44936</v>
      </c>
      <c r="H53" s="31" t="str">
        <f t="shared" si="6"/>
        <v>Đinh Thị Anh Xuân</v>
      </c>
      <c r="I53" s="30"/>
    </row>
    <row r="54" spans="1:9" s="32" customFormat="1" ht="180" x14ac:dyDescent="0.25">
      <c r="A54" s="30" t="str">
        <f>IF(E54="","",$B$1&amp;" "&amp;COUNTA($E$9:E54))</f>
        <v>Organsation Create 40</v>
      </c>
      <c r="B54" s="34" t="s">
        <v>227</v>
      </c>
      <c r="C54" s="30" t="s">
        <v>243</v>
      </c>
      <c r="D54" s="30" t="s">
        <v>209</v>
      </c>
      <c r="E54" s="36" t="s">
        <v>233</v>
      </c>
      <c r="F54" s="30" t="s">
        <v>18</v>
      </c>
      <c r="G54" s="31">
        <v>44936</v>
      </c>
      <c r="H54" s="31" t="str">
        <f t="shared" si="6"/>
        <v>Đinh Thị Anh Xuân</v>
      </c>
      <c r="I54" s="30"/>
    </row>
    <row r="55" spans="1:9" s="32" customFormat="1" ht="165" x14ac:dyDescent="0.25">
      <c r="A55" s="30" t="str">
        <f>IF(E55="","",$B$1&amp;" "&amp;COUNTA($E$9:E55))</f>
        <v>Organsation Create 41</v>
      </c>
      <c r="B55" s="34" t="s">
        <v>230</v>
      </c>
      <c r="C55" s="30" t="s">
        <v>244</v>
      </c>
      <c r="D55" s="30" t="s">
        <v>209</v>
      </c>
      <c r="E55" s="37" t="s">
        <v>232</v>
      </c>
      <c r="F55" s="30" t="s">
        <v>18</v>
      </c>
      <c r="G55" s="31">
        <v>44936</v>
      </c>
      <c r="H55" s="31" t="str">
        <f t="shared" si="6"/>
        <v>Đinh Thị Anh Xuân</v>
      </c>
      <c r="I55" s="30"/>
    </row>
    <row r="56" spans="1:9" s="32" customFormat="1" ht="165" x14ac:dyDescent="0.25">
      <c r="A56" s="30" t="str">
        <f>IF(E56="","",$B$1&amp;" "&amp;COUNTA($E$9:E56))</f>
        <v>Organsation Create 42</v>
      </c>
      <c r="B56" s="34" t="s">
        <v>231</v>
      </c>
      <c r="C56" s="30" t="s">
        <v>245</v>
      </c>
      <c r="D56" s="30" t="s">
        <v>209</v>
      </c>
      <c r="E56" s="37" t="s">
        <v>237</v>
      </c>
      <c r="F56" s="30" t="s">
        <v>18</v>
      </c>
      <c r="G56" s="31">
        <v>44936</v>
      </c>
      <c r="H56" s="31" t="str">
        <f t="shared" si="6"/>
        <v>Đinh Thị Anh Xuân</v>
      </c>
      <c r="I56" s="30"/>
    </row>
    <row r="57" spans="1:9" s="32" customFormat="1" ht="180" x14ac:dyDescent="0.25">
      <c r="A57" s="30" t="str">
        <f>IF(E57="","",$B$1&amp;" "&amp;COUNTA($E$9:E57))</f>
        <v>Organsation Create 43</v>
      </c>
      <c r="B57" s="34" t="s">
        <v>235</v>
      </c>
      <c r="C57" s="30" t="s">
        <v>246</v>
      </c>
      <c r="D57" s="30" t="s">
        <v>209</v>
      </c>
      <c r="E57" s="37" t="s">
        <v>236</v>
      </c>
      <c r="F57" s="30" t="s">
        <v>18</v>
      </c>
      <c r="G57" s="31">
        <v>44936</v>
      </c>
      <c r="H57" s="31" t="str">
        <f t="shared" si="6"/>
        <v>Đinh Thị Anh Xuân</v>
      </c>
      <c r="I57" s="30"/>
    </row>
    <row r="58" spans="1:9" s="32" customFormat="1" ht="180" x14ac:dyDescent="0.25">
      <c r="A58" s="30" t="str">
        <f>IF(E58="","",$B$1&amp;" "&amp;COUNTA($E$9:E58))</f>
        <v>Organsation Create 44</v>
      </c>
      <c r="B58" s="34" t="s">
        <v>238</v>
      </c>
      <c r="C58" s="30" t="s">
        <v>247</v>
      </c>
      <c r="D58" s="30" t="s">
        <v>209</v>
      </c>
      <c r="E58" s="37" t="s">
        <v>239</v>
      </c>
      <c r="F58" s="30" t="s">
        <v>18</v>
      </c>
      <c r="G58" s="31">
        <v>44936</v>
      </c>
      <c r="H58" s="31" t="str">
        <f t="shared" si="6"/>
        <v>Đinh Thị Anh Xuân</v>
      </c>
      <c r="I58" s="30"/>
    </row>
    <row r="59" spans="1:9" s="32" customFormat="1" ht="210" x14ac:dyDescent="0.25">
      <c r="A59" s="30" t="str">
        <f>IF(E59="","",$B$1&amp;" "&amp;COUNTA($E$9:E59))</f>
        <v>Organsation Create 45</v>
      </c>
      <c r="B59" s="34" t="s">
        <v>240</v>
      </c>
      <c r="C59" s="30" t="s">
        <v>248</v>
      </c>
      <c r="D59" s="30" t="s">
        <v>209</v>
      </c>
      <c r="E59" s="37" t="s">
        <v>241</v>
      </c>
      <c r="F59" s="30" t="s">
        <v>18</v>
      </c>
      <c r="G59" s="31">
        <v>44936</v>
      </c>
      <c r="H59" s="31" t="str">
        <f t="shared" si="6"/>
        <v>Đinh Thị Anh Xuân</v>
      </c>
      <c r="I59" s="30"/>
    </row>
    <row r="60" spans="1:9" s="32" customFormat="1" ht="225" x14ac:dyDescent="0.25">
      <c r="A60" s="30" t="str">
        <f>IF(E60="","",$B$1&amp;" "&amp;COUNTA($E$9:E60))</f>
        <v>Organsation Create 46</v>
      </c>
      <c r="B60" s="34" t="s">
        <v>227</v>
      </c>
      <c r="C60" s="30" t="s">
        <v>229</v>
      </c>
      <c r="D60" s="30" t="s">
        <v>209</v>
      </c>
      <c r="E60" s="37" t="s">
        <v>228</v>
      </c>
      <c r="F60" s="30" t="s">
        <v>18</v>
      </c>
      <c r="G60" s="31">
        <v>44936</v>
      </c>
      <c r="H60" s="31" t="str">
        <f t="shared" si="6"/>
        <v>Đinh Thị Anh Xuân</v>
      </c>
      <c r="I60" s="30"/>
    </row>
    <row r="61" spans="1:9" s="32" customFormat="1" ht="45" x14ac:dyDescent="0.25">
      <c r="A61" s="30" t="str">
        <f>IF(E61="","",$B$1&amp;" "&amp;COUNTA($E$9:E61))</f>
        <v>Organsation Create 47</v>
      </c>
      <c r="B61" s="30" t="s">
        <v>249</v>
      </c>
      <c r="C61" s="30" t="s">
        <v>111</v>
      </c>
      <c r="D61" s="30" t="s">
        <v>250</v>
      </c>
      <c r="E61" s="30" t="s">
        <v>251</v>
      </c>
      <c r="F61" s="30" t="s">
        <v>18</v>
      </c>
      <c r="G61" s="31">
        <v>44936</v>
      </c>
      <c r="H61" s="31" t="str">
        <f t="shared" si="6"/>
        <v>Đinh Thị Anh Xuân</v>
      </c>
      <c r="I61" s="30"/>
    </row>
  </sheetData>
  <mergeCells count="10">
    <mergeCell ref="B36:H36"/>
    <mergeCell ref="B1:E1"/>
    <mergeCell ref="F1:I7"/>
    <mergeCell ref="B2:E2"/>
    <mergeCell ref="B3:E3"/>
    <mergeCell ref="B11:I11"/>
    <mergeCell ref="B15:I15"/>
    <mergeCell ref="B24:I24"/>
    <mergeCell ref="B30:I30"/>
    <mergeCell ref="B9:H9"/>
  </mergeCells>
  <conditionalFormatting sqref="A22:E22">
    <cfRule type="cellIs" dxfId="23" priority="38" operator="equal">
      <formula>"P'Test scenarios  (Matrix)'!"</formula>
    </cfRule>
  </conditionalFormatting>
  <conditionalFormatting sqref="A1:I8 A9:B9 A10:A14 F12:I14 A15:B15 A17:G17 H17:I23 C18:C21 A18:A22 F18:F22 G18:G23 A23:F23 A24:B24 A25:A28 F26:F28 G26:I29 D29:F29 A29:B30 A36:B36 I36 A37:I37 B38:E42 F38:F43 A38:A61 G38:I61 D50:F50 F51:F52 B61:F61 A62:I1048576">
    <cfRule type="cellIs" dxfId="22" priority="59" operator="equal">
      <formula>"P'Test scenarios  (Matrix)'!"</formula>
    </cfRule>
  </conditionalFormatting>
  <conditionalFormatting sqref="A16:I16">
    <cfRule type="cellIs" dxfId="21" priority="43" operator="equal">
      <formula>"P'Test scenarios  (Matrix)'!"</formula>
    </cfRule>
  </conditionalFormatting>
  <conditionalFormatting sqref="A31:I35">
    <cfRule type="cellIs" dxfId="20" priority="15" operator="equal">
      <formula>"P'Test scenarios  (Matrix)'!"</formula>
    </cfRule>
  </conditionalFormatting>
  <conditionalFormatting sqref="B10:B11">
    <cfRule type="cellIs" dxfId="19" priority="53" operator="equal">
      <formula>"P'Test scenarios  (Matrix)'!"</formula>
    </cfRule>
  </conditionalFormatting>
  <conditionalFormatting sqref="B18:B20">
    <cfRule type="cellIs" dxfId="18" priority="40" operator="equal">
      <formula>"P'Test scenarios  (Matrix)'!"</formula>
    </cfRule>
  </conditionalFormatting>
  <conditionalFormatting sqref="B27:B28">
    <cfRule type="cellIs" dxfId="17" priority="31" operator="equal">
      <formula>"P'Test scenarios  (Matrix)'!"</formula>
    </cfRule>
  </conditionalFormatting>
  <conditionalFormatting sqref="B26:E26 C27:C29">
    <cfRule type="cellIs" dxfId="16" priority="34" operator="equal">
      <formula>"P'Test scenarios  (Matrix)'!"</formula>
    </cfRule>
  </conditionalFormatting>
  <conditionalFormatting sqref="B44:F49">
    <cfRule type="cellIs" dxfId="15" priority="6" operator="equal">
      <formula>"P'Test scenarios  (Matrix)'!"</formula>
    </cfRule>
  </conditionalFormatting>
  <conditionalFormatting sqref="B25:I25">
    <cfRule type="cellIs" dxfId="14" priority="23" operator="equal">
      <formula>"P'Test scenarios  (Matrix)'!"</formula>
    </cfRule>
  </conditionalFormatting>
  <conditionalFormatting sqref="C12:C14">
    <cfRule type="cellIs" dxfId="13" priority="48" operator="equal">
      <formula>"P'Test scenarios  (Matrix)'!"</formula>
    </cfRule>
  </conditionalFormatting>
  <conditionalFormatting sqref="C43:E43">
    <cfRule type="cellIs" dxfId="12" priority="11" operator="equal">
      <formula>"P'Test scenarios  (Matrix)'!"</formula>
    </cfRule>
  </conditionalFormatting>
  <conditionalFormatting sqref="C52:E52">
    <cfRule type="cellIs" dxfId="11" priority="5" operator="equal">
      <formula>"P'Test scenarios  (Matrix)'!"</formula>
    </cfRule>
  </conditionalFormatting>
  <conditionalFormatting sqref="C53:F60">
    <cfRule type="cellIs" dxfId="10" priority="1" operator="equal">
      <formula>"P'Test scenarios  (Matrix)'!"</formula>
    </cfRule>
  </conditionalFormatting>
  <conditionalFormatting sqref="C10:I10">
    <cfRule type="cellIs" dxfId="9" priority="50" operator="equal">
      <formula>"P'Test scenarios  (Matrix)'!"</formula>
    </cfRule>
  </conditionalFormatting>
  <conditionalFormatting sqref="D51">
    <cfRule type="cellIs" dxfId="8" priority="8" operator="equal">
      <formula>"P'Test scenarios  (Matrix)'!"</formula>
    </cfRule>
  </conditionalFormatting>
  <conditionalFormatting sqref="D18:E20">
    <cfRule type="cellIs" dxfId="7" priority="39" operator="equal">
      <formula>"P'Test scenarios  (Matrix)'!"</formula>
    </cfRule>
  </conditionalFormatting>
  <conditionalFormatting sqref="D27:E28">
    <cfRule type="cellIs" dxfId="6" priority="28" operator="equal">
      <formula>"P'Test scenarios  (Matrix)'!"</formula>
    </cfRule>
  </conditionalFormatting>
  <conditionalFormatting sqref="D34:E34">
    <cfRule type="cellIs" dxfId="5" priority="13" operator="equal">
      <formula>"P'Test scenarios  (Matrix)'!"</formula>
    </cfRule>
  </conditionalFormatting>
  <conditionalFormatting sqref="F1:F8 F10 F12:F14 F16:F23 F25:F29 F31:F35 F37:F1048576">
    <cfRule type="cellIs" dxfId="4" priority="54" operator="equal">
      <formula>"N/A"</formula>
    </cfRule>
    <cfRule type="cellIs" dxfId="3" priority="55" operator="equal">
      <formula>"NT"</formula>
    </cfRule>
    <cfRule type="cellIs" dxfId="2" priority="56" operator="equal">
      <formula>"Pass"</formula>
    </cfRule>
    <cfRule type="cellIs" dxfId="1" priority="57" operator="equal">
      <formula>"Fail"</formula>
    </cfRule>
    <cfRule type="cellIs" dxfId="0" priority="58" operator="equal">
      <formula>"Pass"</formula>
    </cfRule>
  </conditionalFormatting>
  <dataValidations count="1">
    <dataValidation type="list" allowBlank="1" showInputMessage="1" showErrorMessage="1" sqref="F10 F12:F35 F37:F61" xr:uid="{00000000-0002-0000-0300-000000000000}">
      <formula1>"Pass,Fail,NT,N/A"</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showGridLines="0" topLeftCell="A8" zoomScale="160" zoomScaleNormal="160" workbookViewId="0">
      <selection activeCell="A8" sqref="A8"/>
    </sheetView>
  </sheetViews>
  <sheetFormatPr defaultRowHeight="15" x14ac:dyDescent="0.25"/>
  <cols>
    <col min="1" max="1" width="104.140625" customWidth="1"/>
    <col min="2" max="2" width="58.28515625" style="33" customWidth="1"/>
  </cols>
  <sheetData>
    <row r="1" spans="1:2" ht="296.25" customHeight="1" x14ac:dyDescent="0.25">
      <c r="B1" s="33" t="str">
        <f>IMAGE02</f>
        <v xml:space="preserve">1. Màn hình "Organisation List" có bố cục tổng thể, bố cục bảng dữ liệu như file thiết kế
</v>
      </c>
    </row>
    <row r="2" spans="1:2" ht="294.75" customHeight="1" x14ac:dyDescent="0.25">
      <c r="B2" s="33" t="str">
        <f>IMAGE041</f>
        <v>1. Giao diện phần Header hiển thị giống so với ảnh thiết kế. 
Lưu ý: 
+ Title: Xanh lá, Bold, Size lớn
+ Màu nền button "Save" "Back" dạng gradient
+ Đúng nội dung, chính tả (kể cả capslock) (kể cả capslock)
+ Tab name đang mở sẽ có màu nền sáng hơn và bôi đậm chữ</v>
      </c>
    </row>
    <row r="3" spans="1:2" ht="321" customHeight="1" x14ac:dyDescent="0.25">
      <c r="B3" s="33" t="str">
        <f>IMAGE051</f>
        <v>1. Bố cục chung các mục giống với ảnh thiết kế.
Lưu ý: 
Bao gồm 10 mục bên trái và 11 mục bên phải
Các text được căn trái thẳng hàng. 
Các khung text &amp; textarea căn thẳng hàng trái, phải</v>
      </c>
    </row>
    <row r="4" spans="1:2" ht="330.75" customHeight="1" x14ac:dyDescent="0.25">
      <c r="B4" s="33" t="str">
        <f>IMAGE061</f>
        <v xml:space="preserve">1. Bố cục chung gồm các mục giống với ảnh thiết kế.
Lưu ý: 
Bao gồm 7 mục
Các text được căn trái thẳng hàng, căn giữa dòng
Các khung thông tin căn thẳng các cạnh với nhau
Có Scroll dọc/ngang trên khung nếu thông tin quá dài/rộng </v>
      </c>
    </row>
    <row r="5" spans="1:2" ht="312.75" customHeight="1" x14ac:dyDescent="0.25">
      <c r="B5" s="33" t="str">
        <f>IMAGE071</f>
        <v>1. Bố cục chung các mục giống với ảnh thiết kế.
Lưu ý: 
Bao gồm 2 mục
Các text được căn trái thẳng hàng. 
Các khung Area căn thẳng hàng
Có Scroll dọc/ngang trên khung nếu thông tin quá dài/rộng</v>
      </c>
    </row>
    <row r="6" spans="1:2" ht="323.25" customHeight="1" x14ac:dyDescent="0.25">
      <c r="B6" s="33" t="str">
        <f>IMAGE081</f>
        <v>5. SIC Code hiện ra là "10110"
6. Nội dung SIC Code tương ứng với Type of Business</v>
      </c>
    </row>
    <row r="7" spans="1:2" ht="313.5" customHeight="1" x14ac:dyDescent="0.25">
      <c r="B7" s="33" t="str">
        <f>IMAGE091</f>
        <v>3. Hiển thị Thông báo cho biết lưu thành công "Save organisation successfully."  ở dưới cùng màn hình
Lưu ý kiểm tra định dạng, nội dung, chính tả của thông báo (kể cả capslock) đúng với ảnh thiết kế
4. Xuất hiện thêm tab "BU/Directorates", cho phép người dùng thêm Directorates cho Organization</v>
      </c>
    </row>
    <row r="8" spans="1:2" ht="318" customHeight="1" x14ac:dyDescent="0.25">
      <c r="B8" s="33" t="str">
        <f>IMAGE101</f>
        <v>3. Organization mới sẽ không được thêm vào list
4. Hiển thị báo lỗi như thiết kế
+ Các trường lỗi sẽ có viền đỏ 
và hiển thị thông báo danh sách các lỗi (như ảnh)
Lưu ý: Kiểm tra đúng nội dung, chính tả, định dạng các nội dung báo lỗi như thiết kế</v>
      </c>
    </row>
    <row r="9" spans="1:2" ht="296.25" customHeight="1" x14ac:dyDescent="0.25"/>
    <row r="10" spans="1:2" ht="296.25" customHeight="1" x14ac:dyDescent="0.25"/>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Test Report</vt:lpstr>
      <vt:lpstr>Organisation List</vt:lpstr>
      <vt:lpstr>Organsation Create</vt:lpstr>
      <vt:lpstr>UI</vt:lpstr>
      <vt:lpstr>BOX_01</vt:lpstr>
      <vt:lpstr>IMAGE02</vt:lpstr>
      <vt:lpstr>IMAGE03</vt:lpstr>
      <vt:lpstr>IMAGE041</vt:lpstr>
      <vt:lpstr>IMAGE042</vt:lpstr>
      <vt:lpstr>IMAGE051</vt:lpstr>
      <vt:lpstr>IMAGE052</vt:lpstr>
      <vt:lpstr>IMAGE061</vt:lpstr>
      <vt:lpstr>IMAGE062</vt:lpstr>
      <vt:lpstr>IMAGE071</vt:lpstr>
      <vt:lpstr>IMAGE072</vt:lpstr>
      <vt:lpstr>IMAGE081</vt:lpstr>
      <vt:lpstr>IMAGE082</vt:lpstr>
      <vt:lpstr>IMAGE091</vt:lpstr>
      <vt:lpstr>IMAGE092</vt:lpstr>
      <vt:lpstr>IMAGE101</vt:lpstr>
      <vt:lpstr>IMAGE102</vt:lpstr>
      <vt:lpstr>Organisation_List</vt:lpstr>
      <vt:lpstr>Organsation_Create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User0443</cp:lastModifiedBy>
  <dcterms:created xsi:type="dcterms:W3CDTF">2022-12-22T07:10:06Z</dcterms:created>
  <dcterms:modified xsi:type="dcterms:W3CDTF">2023-04-25T14:54:58Z</dcterms:modified>
</cp:coreProperties>
</file>