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 activeTab="1"/>
  </bookViews>
  <sheets>
    <sheet name="Qngay" sheetId="1" r:id="rId1"/>
    <sheet name="Hngay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88" i="2" l="1"/>
  <c r="L88" i="2" s="1"/>
  <c r="J87" i="2"/>
  <c r="G87" i="2"/>
  <c r="L87" i="2" s="1"/>
  <c r="G86" i="2"/>
  <c r="G47" i="2"/>
  <c r="G44" i="2"/>
  <c r="L44" i="2" s="1"/>
  <c r="J43" i="2"/>
  <c r="G43" i="2"/>
  <c r="L43" i="2" s="1"/>
  <c r="G42" i="2"/>
  <c r="E222" i="1"/>
  <c r="E221" i="1"/>
  <c r="E220" i="1"/>
  <c r="E223" i="1" s="1"/>
  <c r="E177" i="1"/>
  <c r="E176" i="1"/>
  <c r="H176" i="1" s="1"/>
  <c r="E175" i="1"/>
  <c r="J175" i="1" s="1"/>
  <c r="E174" i="1"/>
  <c r="J132" i="1"/>
  <c r="G132" i="1"/>
  <c r="L132" i="1" s="1"/>
  <c r="G131" i="1"/>
  <c r="J131" i="1" s="1"/>
  <c r="G130" i="1"/>
  <c r="G88" i="1"/>
  <c r="J88" i="1" s="1"/>
  <c r="J87" i="1"/>
  <c r="G87" i="1"/>
  <c r="L87" i="1" s="1"/>
  <c r="G86" i="1"/>
  <c r="J44" i="1"/>
  <c r="G44" i="1"/>
  <c r="L44" i="1" s="1"/>
  <c r="G43" i="1"/>
  <c r="J43" i="1" s="1"/>
  <c r="G42" i="1"/>
  <c r="J44" i="2" l="1"/>
  <c r="J88" i="2"/>
  <c r="L43" i="1"/>
  <c r="L88" i="1"/>
  <c r="L131" i="1"/>
  <c r="H175" i="1"/>
  <c r="J176" i="1"/>
</calcChain>
</file>

<file path=xl/sharedStrings.xml><?xml version="1.0" encoding="utf-8"?>
<sst xmlns="http://schemas.openxmlformats.org/spreadsheetml/2006/main" count="1034" uniqueCount="517">
  <si>
    <t>Tr¹m : §¹o §øc</t>
  </si>
  <si>
    <t>S«ng  L«</t>
  </si>
  <si>
    <t>l­u l­îng n­íc trung b×nh  ngµy</t>
  </si>
  <si>
    <t>n¨m :</t>
  </si>
  <si>
    <r>
      <t>§¬n vÞ  :   m</t>
    </r>
    <r>
      <rPr>
        <vertAlign val="superscript"/>
        <sz val="11"/>
        <color indexed="63"/>
        <rFont val=".VnTime"/>
        <family val="2"/>
      </rPr>
      <t>3</t>
    </r>
    <r>
      <rPr>
        <sz val="11"/>
        <color indexed="63"/>
        <rFont val=".VnTime"/>
        <family val="2"/>
      </rPr>
      <t>/s</t>
    </r>
  </si>
  <si>
    <t>Ngµy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</si>
  <si>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</si>
  <si>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</si>
  <si>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</si>
  <si>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</si>
  <si>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</si>
  <si>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</si>
  <si>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</si>
  <si>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</si>
  <si>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</si>
  <si>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</si>
  <si>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</si>
  <si>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</si>
  <si>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58.5</t>
  </si>
  <si>
    <t>68.1</t>
  </si>
  <si>
    <t>66.6</t>
  </si>
  <si>
    <t>50.4</t>
  </si>
  <si>
    <t>49.4</t>
  </si>
  <si>
    <t>110</t>
  </si>
  <si>
    <t>455</t>
  </si>
  <si>
    <t>306</t>
  </si>
  <si>
    <t>562</t>
  </si>
  <si>
    <t>199</t>
  </si>
  <si>
    <t>335</t>
  </si>
  <si>
    <t>126</t>
  </si>
  <si>
    <t>54.7</t>
  </si>
  <si>
    <t>70.3</t>
  </si>
  <si>
    <t>59.4</t>
  </si>
  <si>
    <t>57.7</t>
  </si>
  <si>
    <t>46.6</t>
  </si>
  <si>
    <t>165</t>
  </si>
  <si>
    <t>307</t>
  </si>
  <si>
    <t>276</t>
  </si>
  <si>
    <t>417</t>
  </si>
  <si>
    <t>196</t>
  </si>
  <si>
    <t>1090</t>
  </si>
  <si>
    <t>56.4</t>
  </si>
  <si>
    <t>69.8</t>
  </si>
  <si>
    <t>57.6</t>
  </si>
  <si>
    <t>64.7</t>
  </si>
  <si>
    <t>48.5</t>
  </si>
  <si>
    <t>244</t>
  </si>
  <si>
    <t>506</t>
  </si>
  <si>
    <t>344</t>
  </si>
  <si>
    <t>178</t>
  </si>
  <si>
    <t>1290</t>
  </si>
  <si>
    <t>120</t>
  </si>
  <si>
    <t>63.4</t>
  </si>
  <si>
    <t>60.7</t>
  </si>
  <si>
    <t>52.3</t>
  </si>
  <si>
    <t>65.2</t>
  </si>
  <si>
    <t>52.2</t>
  </si>
  <si>
    <t>149</t>
  </si>
  <si>
    <t>609</t>
  </si>
  <si>
    <t>278</t>
  </si>
  <si>
    <t>605</t>
  </si>
  <si>
    <t>176</t>
  </si>
  <si>
    <t>847</t>
  </si>
  <si>
    <t>116</t>
  </si>
  <si>
    <t>51.7</t>
  </si>
  <si>
    <t>63.8</t>
  </si>
  <si>
    <t>50.3</t>
  </si>
  <si>
    <t>68.7</t>
  </si>
  <si>
    <t>104</t>
  </si>
  <si>
    <t>379</t>
  </si>
  <si>
    <t>350</t>
  </si>
  <si>
    <t>519</t>
  </si>
  <si>
    <t>189</t>
  </si>
  <si>
    <t>556</t>
  </si>
  <si>
    <t>119</t>
  </si>
  <si>
    <t>55.6</t>
  </si>
  <si>
    <t>68.4</t>
  </si>
  <si>
    <t>52.4</t>
  </si>
  <si>
    <t>58.6</t>
  </si>
  <si>
    <t>71.5</t>
  </si>
  <si>
    <t>175</t>
  </si>
  <si>
    <t>511</t>
  </si>
  <si>
    <t>427</t>
  </si>
  <si>
    <t>413</t>
  </si>
  <si>
    <t>170</t>
  </si>
  <si>
    <t>594</t>
  </si>
  <si>
    <t>117</t>
  </si>
  <si>
    <t>56.0</t>
  </si>
  <si>
    <t>55.3</t>
  </si>
  <si>
    <t>304</t>
  </si>
  <si>
    <t>357</t>
  </si>
  <si>
    <t>370</t>
  </si>
  <si>
    <t>372</t>
  </si>
  <si>
    <t>656</t>
  </si>
  <si>
    <t>115</t>
  </si>
  <si>
    <t>54.3</t>
  </si>
  <si>
    <t>62.0</t>
  </si>
  <si>
    <t>53.4</t>
  </si>
  <si>
    <t>59.0</t>
  </si>
  <si>
    <t>240</t>
  </si>
  <si>
    <t>266</t>
  </si>
  <si>
    <t>471</t>
  </si>
  <si>
    <t>331</t>
  </si>
  <si>
    <t>157</t>
  </si>
  <si>
    <t>546</t>
  </si>
  <si>
    <t>58.1</t>
  </si>
  <si>
    <t>54.1</t>
  </si>
  <si>
    <t>55.5</t>
  </si>
  <si>
    <t>177</t>
  </si>
  <si>
    <t>210</t>
  </si>
  <si>
    <t>1490</t>
  </si>
  <si>
    <t>297</t>
  </si>
  <si>
    <t>153</t>
  </si>
  <si>
    <t>404</t>
  </si>
  <si>
    <t>105</t>
  </si>
  <si>
    <t>55.9</t>
  </si>
  <si>
    <t>58.9</t>
  </si>
  <si>
    <t>78.3</t>
  </si>
  <si>
    <t>219</t>
  </si>
  <si>
    <t>1590</t>
  </si>
  <si>
    <t>262</t>
  </si>
  <si>
    <t>345</t>
  </si>
  <si>
    <t>113</t>
  </si>
  <si>
    <t>49.9</t>
  </si>
  <si>
    <t>57.2</t>
  </si>
  <si>
    <t>55.1</t>
  </si>
  <si>
    <t>59.8</t>
  </si>
  <si>
    <t>171</t>
  </si>
  <si>
    <t>158</t>
  </si>
  <si>
    <t>1190</t>
  </si>
  <si>
    <t>239</t>
  </si>
  <si>
    <t>132</t>
  </si>
  <si>
    <t>102</t>
  </si>
  <si>
    <t>245</t>
  </si>
  <si>
    <t>837</t>
  </si>
  <si>
    <t>228</t>
  </si>
  <si>
    <t>144</t>
  </si>
  <si>
    <t>258</t>
  </si>
  <si>
    <t>114</t>
  </si>
  <si>
    <t>53.8</t>
  </si>
  <si>
    <t>59.7</t>
  </si>
  <si>
    <t>317</t>
  </si>
  <si>
    <t>257</t>
  </si>
  <si>
    <t>834</t>
  </si>
  <si>
    <t>213</t>
  </si>
  <si>
    <t>159</t>
  </si>
  <si>
    <t>241</t>
  </si>
  <si>
    <t>109</t>
  </si>
  <si>
    <t>59.3</t>
  </si>
  <si>
    <t>64.3</t>
  </si>
  <si>
    <t>49.5</t>
  </si>
  <si>
    <t>237</t>
  </si>
  <si>
    <t>208</t>
  </si>
  <si>
    <t>806</t>
  </si>
  <si>
    <t>142</t>
  </si>
  <si>
    <t>225</t>
  </si>
  <si>
    <t>107</t>
  </si>
  <si>
    <t>56.8</t>
  </si>
  <si>
    <t>62.5</t>
  </si>
  <si>
    <t>214</t>
  </si>
  <si>
    <t>298</t>
  </si>
  <si>
    <t>601</t>
  </si>
  <si>
    <t>137</t>
  </si>
  <si>
    <t>51.4</t>
  </si>
  <si>
    <t>61.2</t>
  </si>
  <si>
    <t>56.5</t>
  </si>
  <si>
    <t>55.2</t>
  </si>
  <si>
    <t>254</t>
  </si>
  <si>
    <t>457</t>
  </si>
  <si>
    <t>439</t>
  </si>
  <si>
    <t>128</t>
  </si>
  <si>
    <t>192</t>
  </si>
  <si>
    <t>101</t>
  </si>
  <si>
    <t>55.0</t>
  </si>
  <si>
    <t>50.6</t>
  </si>
  <si>
    <t>351</t>
  </si>
  <si>
    <t>381</t>
  </si>
  <si>
    <t>432</t>
  </si>
  <si>
    <t>183</t>
  </si>
  <si>
    <t>194</t>
  </si>
  <si>
    <t>100</t>
  </si>
  <si>
    <t>46.4</t>
  </si>
  <si>
    <t>67.2</t>
  </si>
  <si>
    <t>409</t>
  </si>
  <si>
    <t>405</t>
  </si>
  <si>
    <t>442</t>
  </si>
  <si>
    <t>99.4</t>
  </si>
  <si>
    <t>56.9</t>
  </si>
  <si>
    <t>60.2</t>
  </si>
  <si>
    <t>53.1</t>
  </si>
  <si>
    <t>57.9</t>
  </si>
  <si>
    <t>131</t>
  </si>
  <si>
    <t>353</t>
  </si>
  <si>
    <t>386</t>
  </si>
  <si>
    <t>421</t>
  </si>
  <si>
    <t>173</t>
  </si>
  <si>
    <t>169</t>
  </si>
  <si>
    <t>98.3</t>
  </si>
  <si>
    <t>43.0</t>
  </si>
  <si>
    <t>51.2</t>
  </si>
  <si>
    <t>280</t>
  </si>
  <si>
    <t>354</t>
  </si>
  <si>
    <t>361</t>
  </si>
  <si>
    <t>166</t>
  </si>
  <si>
    <t>168</t>
  </si>
  <si>
    <t>48.3</t>
  </si>
  <si>
    <t>80.6</t>
  </si>
  <si>
    <t>300</t>
  </si>
  <si>
    <t>316</t>
  </si>
  <si>
    <t>315</t>
  </si>
  <si>
    <t>123</t>
  </si>
  <si>
    <t>161</t>
  </si>
  <si>
    <t>96.0</t>
  </si>
  <si>
    <t>57.3</t>
  </si>
  <si>
    <t>71.1</t>
  </si>
  <si>
    <t>260</t>
  </si>
  <si>
    <t>290</t>
  </si>
  <si>
    <t>156</t>
  </si>
  <si>
    <t>155</t>
  </si>
  <si>
    <t>96.6</t>
  </si>
  <si>
    <t>67.5</t>
  </si>
  <si>
    <t>207</t>
  </si>
  <si>
    <t>279</t>
  </si>
  <si>
    <t>274</t>
  </si>
  <si>
    <t>151</t>
  </si>
  <si>
    <t>152</t>
  </si>
  <si>
    <t>61.1</t>
  </si>
  <si>
    <t>53.0</t>
  </si>
  <si>
    <t>64.0</t>
  </si>
  <si>
    <t>193</t>
  </si>
  <si>
    <t>674</t>
  </si>
  <si>
    <t>146</t>
  </si>
  <si>
    <t>226</t>
  </si>
  <si>
    <t>145</t>
  </si>
  <si>
    <t>52.7</t>
  </si>
  <si>
    <t>65.5</t>
  </si>
  <si>
    <t>1500</t>
  </si>
  <si>
    <t>281</t>
  </si>
  <si>
    <t>61.8</t>
  </si>
  <si>
    <t>190</t>
  </si>
  <si>
    <t>1120</t>
  </si>
  <si>
    <t>645</t>
  </si>
  <si>
    <t>363</t>
  </si>
  <si>
    <t>138</t>
  </si>
  <si>
    <t>52.8</t>
  </si>
  <si>
    <t>53.9</t>
  </si>
  <si>
    <t>394</t>
  </si>
  <si>
    <t>673</t>
  </si>
  <si>
    <t>771</t>
  </si>
  <si>
    <t>443</t>
  </si>
  <si>
    <t>139</t>
  </si>
  <si>
    <t>53.5</t>
  </si>
  <si>
    <t>56.3</t>
  </si>
  <si>
    <t>422</t>
  </si>
  <si>
    <t>538</t>
  </si>
  <si>
    <t>1210</t>
  </si>
  <si>
    <t>360</t>
  </si>
  <si>
    <t>97.2</t>
  </si>
  <si>
    <t>49.3</t>
  </si>
  <si>
    <t>80.5</t>
  </si>
  <si>
    <t>470</t>
  </si>
  <si>
    <t>718</t>
  </si>
  <si>
    <t>288</t>
  </si>
  <si>
    <t>52.6</t>
  </si>
  <si>
    <t>51.5</t>
  </si>
  <si>
    <t>232</t>
  </si>
  <si>
    <t>376</t>
  </si>
  <si>
    <t>480</t>
  </si>
  <si>
    <t>93.2</t>
  </si>
  <si>
    <t>53.6</t>
  </si>
  <si>
    <t>54.8</t>
  </si>
  <si>
    <t>336</t>
  </si>
  <si>
    <t>Tæng</t>
  </si>
  <si>
    <t>Tb×nh</t>
  </si>
  <si>
    <t>Max</t>
  </si>
  <si>
    <t>1(2)</t>
  </si>
  <si>
    <t>Min</t>
  </si>
  <si>
    <t>18(4)</t>
  </si>
  <si>
    <t>1(3)</t>
  </si>
  <si>
    <t>2(3)</t>
  </si>
  <si>
    <t>20(2)</t>
  </si>
  <si>
    <t>§Æc</t>
  </si>
  <si>
    <t xml:space="preserve">     Trung b×nh n¨m : </t>
  </si>
  <si>
    <r>
      <t xml:space="preserve">  m</t>
    </r>
    <r>
      <rPr>
        <vertAlign val="superscript"/>
        <sz val="10"/>
        <color indexed="8"/>
        <rFont val=".VnTime"/>
        <family val="2"/>
      </rPr>
      <t>3</t>
    </r>
    <r>
      <rPr>
        <sz val="10"/>
        <color indexed="8"/>
        <rFont val=".VnTime"/>
        <family val="2"/>
      </rPr>
      <t>/s</t>
    </r>
  </si>
  <si>
    <t xml:space="preserve"> </t>
  </si>
  <si>
    <t>tr­ng</t>
  </si>
  <si>
    <t xml:space="preserve">     Lín nhÊt            :</t>
  </si>
  <si>
    <t>Th¸ng</t>
  </si>
  <si>
    <t>n¨m</t>
  </si>
  <si>
    <t xml:space="preserve">     Nhá nhÊt           :</t>
  </si>
  <si>
    <r>
      <t xml:space="preserve">  m</t>
    </r>
    <r>
      <rPr>
        <vertAlign val="superscript"/>
        <sz val="11"/>
        <color indexed="8"/>
        <rFont val=".VnTime"/>
        <family val="2"/>
      </rPr>
      <t>3</t>
    </r>
    <r>
      <rPr>
        <sz val="11"/>
        <color indexed="8"/>
        <rFont val=".VnTime"/>
        <family val="2"/>
      </rPr>
      <t>/s</t>
    </r>
  </si>
  <si>
    <t>97.9</t>
  </si>
  <si>
    <t>80.2</t>
  </si>
  <si>
    <t>74.4</t>
  </si>
  <si>
    <t>73.4</t>
  </si>
  <si>
    <t>71.3</t>
  </si>
  <si>
    <t>111</t>
  </si>
  <si>
    <t>753</t>
  </si>
  <si>
    <t>220</t>
  </si>
  <si>
    <t>88.2</t>
  </si>
  <si>
    <t>59.2</t>
  </si>
  <si>
    <t>36.4</t>
  </si>
  <si>
    <t>93.0</t>
  </si>
  <si>
    <t>80.7</t>
  </si>
  <si>
    <t>69.0</t>
  </si>
  <si>
    <t>81.2</t>
  </si>
  <si>
    <t>85.1</t>
  </si>
  <si>
    <t>478</t>
  </si>
  <si>
    <t>80.4</t>
  </si>
  <si>
    <t>59.6</t>
  </si>
  <si>
    <t>36.0</t>
  </si>
  <si>
    <t>77.5</t>
  </si>
  <si>
    <t>74.9</t>
  </si>
  <si>
    <t>76.0</t>
  </si>
  <si>
    <t>98.8</t>
  </si>
  <si>
    <t>329</t>
  </si>
  <si>
    <t>35.8</t>
  </si>
  <si>
    <t>76.5</t>
  </si>
  <si>
    <t>130</t>
  </si>
  <si>
    <t>75.0</t>
  </si>
  <si>
    <t>58.3</t>
  </si>
  <si>
    <t>63.9</t>
  </si>
  <si>
    <t>81.8</t>
  </si>
  <si>
    <t>71.9</t>
  </si>
  <si>
    <t>103</t>
  </si>
  <si>
    <t>767</t>
  </si>
  <si>
    <t>248</t>
  </si>
  <si>
    <t>72.9</t>
  </si>
  <si>
    <t>36.6</t>
  </si>
  <si>
    <t>92.5</t>
  </si>
  <si>
    <t>66.7</t>
  </si>
  <si>
    <t>96.1</t>
  </si>
  <si>
    <t>64.6</t>
  </si>
  <si>
    <t>83.3</t>
  </si>
  <si>
    <t>685</t>
  </si>
  <si>
    <t>238</t>
  </si>
  <si>
    <t>71.7</t>
  </si>
  <si>
    <t>36.3</t>
  </si>
  <si>
    <t>89.0</t>
  </si>
  <si>
    <t>70.9</t>
  </si>
  <si>
    <t>84.6</t>
  </si>
  <si>
    <t>68.5</t>
  </si>
  <si>
    <t>80.0</t>
  </si>
  <si>
    <t>723</t>
  </si>
  <si>
    <t>216</t>
  </si>
  <si>
    <t>122</t>
  </si>
  <si>
    <t>56.2</t>
  </si>
  <si>
    <t>36.9</t>
  </si>
  <si>
    <t>91.3</t>
  </si>
  <si>
    <t>77.0</t>
  </si>
  <si>
    <t>65.3</t>
  </si>
  <si>
    <t>81.5</t>
  </si>
  <si>
    <t>81.3</t>
  </si>
  <si>
    <t>730</t>
  </si>
  <si>
    <t>37.4</t>
  </si>
  <si>
    <t>90.7</t>
  </si>
  <si>
    <t>72.1</t>
  </si>
  <si>
    <t>69.2</t>
  </si>
  <si>
    <t>74.2</t>
  </si>
  <si>
    <t>675</t>
  </si>
  <si>
    <t>143</t>
  </si>
  <si>
    <t>70.2</t>
  </si>
  <si>
    <t>38.3</t>
  </si>
  <si>
    <t>70.4</t>
  </si>
  <si>
    <t>62.1</t>
  </si>
  <si>
    <t>65.7</t>
  </si>
  <si>
    <t>503</t>
  </si>
  <si>
    <t>140</t>
  </si>
  <si>
    <t>71.2</t>
  </si>
  <si>
    <t>38.5</t>
  </si>
  <si>
    <t>70.0</t>
  </si>
  <si>
    <t>82.3</t>
  </si>
  <si>
    <t>362</t>
  </si>
  <si>
    <t>141</t>
  </si>
  <si>
    <t>94.3</t>
  </si>
  <si>
    <t>44.8</t>
  </si>
  <si>
    <t>38.0</t>
  </si>
  <si>
    <t>82.9</t>
  </si>
  <si>
    <t>73.7</t>
  </si>
  <si>
    <t>37.2</t>
  </si>
  <si>
    <t>37.8</t>
  </si>
  <si>
    <t>85.6</t>
  </si>
  <si>
    <t>71.4</t>
  </si>
  <si>
    <t>187</t>
  </si>
  <si>
    <t>129</t>
  </si>
  <si>
    <t>37.9</t>
  </si>
  <si>
    <t>91.5</t>
  </si>
  <si>
    <t>86.2</t>
  </si>
  <si>
    <t>71.0</t>
  </si>
  <si>
    <t>95.1</t>
  </si>
  <si>
    <t>593</t>
  </si>
  <si>
    <t>251</t>
  </si>
  <si>
    <t>250</t>
  </si>
  <si>
    <t>164</t>
  </si>
  <si>
    <t>92.2</t>
  </si>
  <si>
    <t>67.8</t>
  </si>
  <si>
    <t>37.0</t>
  </si>
  <si>
    <t>88.4</t>
  </si>
  <si>
    <t>63.5</t>
  </si>
  <si>
    <t>633</t>
  </si>
  <si>
    <t>267</t>
  </si>
  <si>
    <t>246</t>
  </si>
  <si>
    <t>88.0</t>
  </si>
  <si>
    <t>38.6</t>
  </si>
  <si>
    <t>37.7</t>
  </si>
  <si>
    <t>58.2</t>
  </si>
  <si>
    <t>67.6</t>
  </si>
  <si>
    <t>415</t>
  </si>
  <si>
    <t>268</t>
  </si>
  <si>
    <t>222</t>
  </si>
  <si>
    <t>91.1</t>
  </si>
  <si>
    <t>68.0</t>
  </si>
  <si>
    <t>282</t>
  </si>
  <si>
    <t>247</t>
  </si>
  <si>
    <t>37.5</t>
  </si>
  <si>
    <t>80.1</t>
  </si>
  <si>
    <t>64.8</t>
  </si>
  <si>
    <t>97.3</t>
  </si>
  <si>
    <t>63.1</t>
  </si>
  <si>
    <t>39.0</t>
  </si>
  <si>
    <t>167</t>
  </si>
  <si>
    <t>64.1</t>
  </si>
  <si>
    <t>72.4</t>
  </si>
  <si>
    <t>60.3</t>
  </si>
  <si>
    <t>277</t>
  </si>
  <si>
    <t>172</t>
  </si>
  <si>
    <t>148</t>
  </si>
  <si>
    <t>37.3</t>
  </si>
  <si>
    <t>66.2</t>
  </si>
  <si>
    <t>125</t>
  </si>
  <si>
    <t>36.7</t>
  </si>
  <si>
    <t>160</t>
  </si>
  <si>
    <t>127</t>
  </si>
  <si>
    <t>65.0</t>
  </si>
  <si>
    <t>51.9</t>
  </si>
  <si>
    <t>162</t>
  </si>
  <si>
    <t>106</t>
  </si>
  <si>
    <t>83.4</t>
  </si>
  <si>
    <t>90.1</t>
  </si>
  <si>
    <t>63.2</t>
  </si>
  <si>
    <t>184</t>
  </si>
  <si>
    <t>211</t>
  </si>
  <si>
    <t>234</t>
  </si>
  <si>
    <t>95.8</t>
  </si>
  <si>
    <t>43.9</t>
  </si>
  <si>
    <t>186</t>
  </si>
  <si>
    <t>252</t>
  </si>
  <si>
    <t>67.1</t>
  </si>
  <si>
    <t>47.3</t>
  </si>
  <si>
    <t>62.9</t>
  </si>
  <si>
    <t>371</t>
  </si>
  <si>
    <t>182</t>
  </si>
  <si>
    <t>92.8</t>
  </si>
  <si>
    <t>68.3</t>
  </si>
  <si>
    <t>61.6</t>
  </si>
  <si>
    <t>191</t>
  </si>
  <si>
    <t>85.3</t>
  </si>
  <si>
    <t>64.5</t>
  </si>
  <si>
    <t>61.9</t>
  </si>
  <si>
    <t>310</t>
  </si>
  <si>
    <t>224</t>
  </si>
  <si>
    <t>202</t>
  </si>
  <si>
    <t>83.7</t>
  </si>
  <si>
    <t>62.7</t>
  </si>
  <si>
    <t>77.6</t>
  </si>
  <si>
    <t>99.1</t>
  </si>
  <si>
    <t>204</t>
  </si>
  <si>
    <t>60.9</t>
  </si>
  <si>
    <t>2(2)</t>
  </si>
  <si>
    <t>28(3)</t>
  </si>
  <si>
    <t>13(4)</t>
  </si>
  <si>
    <t>2(7)</t>
  </si>
  <si>
    <t>Trạm: Đạo Đức(Hà Giang 2)</t>
  </si>
  <si>
    <t>LƯU LƯỢNG NƯỚCTRUNG BÌNH NGÀY</t>
  </si>
  <si>
    <t>Sông: Lô</t>
  </si>
  <si>
    <t>Năm: 2010</t>
  </si>
  <si>
    <r>
      <t>§¬n vÞ  :    m</t>
    </r>
    <r>
      <rPr>
        <vertAlign val="superscript"/>
        <sz val="11"/>
        <rFont val=".VnTime"/>
        <family val="2"/>
      </rPr>
      <t>3</t>
    </r>
    <r>
      <rPr>
        <sz val="11"/>
        <rFont val=".VnTime"/>
        <family val="2"/>
      </rPr>
      <t>/s</t>
    </r>
  </si>
  <si>
    <t>3(3)</t>
  </si>
  <si>
    <t>13(2)</t>
  </si>
  <si>
    <t>14(2)</t>
  </si>
  <si>
    <t>Trạm: Đạo Đức</t>
  </si>
  <si>
    <t xml:space="preserve">                         Năm: 2011</t>
  </si>
  <si>
    <t>Sông : Lô</t>
  </si>
  <si>
    <t>L­u L­îng  n­íc trung b×nh  ngµy</t>
  </si>
  <si>
    <r>
      <t>§¬n vÞ: m</t>
    </r>
    <r>
      <rPr>
        <vertAlign val="superscript"/>
        <sz val="11"/>
        <rFont val=".VnTime"/>
        <family val="2"/>
      </rPr>
      <t>3</t>
    </r>
    <r>
      <rPr>
        <sz val="11"/>
        <rFont val=".VnTime"/>
        <family val="2"/>
      </rPr>
      <t>/s</t>
    </r>
  </si>
  <si>
    <t xml:space="preserve">    Th¸ng
Ngµy</t>
  </si>
  <si>
    <t>10(2)</t>
  </si>
  <si>
    <t>Tri sè</t>
  </si>
  <si>
    <t>Tæng sè toµn n¨m:</t>
  </si>
  <si>
    <t>§Æc tr­ng n¨m</t>
  </si>
  <si>
    <t>Lín nhÊt               :</t>
  </si>
  <si>
    <t xml:space="preserve"> Nhá nhÊt              :</t>
  </si>
  <si>
    <t xml:space="preserve">Trung b×nh n¨m   : </t>
  </si>
  <si>
    <t>Năm:</t>
  </si>
  <si>
    <t>LƯU LƯỢNG  NƯỚC TRUNG BÌNH  NGÀY</t>
  </si>
  <si>
    <t>Đơn vị  :    m3/s</t>
  </si>
  <si>
    <t xml:space="preserve">    Tháng
Ngày</t>
  </si>
  <si>
    <t>Tổng</t>
  </si>
  <si>
    <t>Tbình</t>
  </si>
  <si>
    <t>Ngày</t>
  </si>
  <si>
    <t>4(2)</t>
  </si>
  <si>
    <t>Tri số</t>
  </si>
  <si>
    <t>Tổng số toàn năm:</t>
  </si>
  <si>
    <t>Đặc trưng năm</t>
  </si>
  <si>
    <t>Lớn nhất               :</t>
  </si>
  <si>
    <t>Tháng</t>
  </si>
  <si>
    <t xml:space="preserve"> Nhỏ nhất              :</t>
  </si>
  <si>
    <t xml:space="preserve">Trung bình năm   : </t>
  </si>
  <si>
    <r>
      <t>Kinh ®é: 104</t>
    </r>
    <r>
      <rPr>
        <vertAlign val="superscript"/>
        <sz val="10"/>
        <rFont val=".VnTime"/>
        <family val="2"/>
      </rPr>
      <t>o</t>
    </r>
    <r>
      <rPr>
        <sz val="10"/>
        <rFont val=".VnTime"/>
        <family val="2"/>
      </rPr>
      <t xml:space="preserve">45'46" </t>
    </r>
  </si>
  <si>
    <t>S«ng  : L«</t>
  </si>
  <si>
    <t>mùc n­íc trung b×nh  ngµy</t>
  </si>
  <si>
    <r>
      <t>VÜ ®é : 23</t>
    </r>
    <r>
      <rPr>
        <vertAlign val="superscript"/>
        <sz val="10"/>
        <rFont val=".VnTime"/>
        <family val="2"/>
      </rPr>
      <t>o</t>
    </r>
    <r>
      <rPr>
        <sz val="10"/>
        <rFont val=".VnTime"/>
        <family val="2"/>
      </rPr>
      <t>46'45"</t>
    </r>
  </si>
  <si>
    <t>Ghi chó: Cao ®é Quèc gia</t>
  </si>
  <si>
    <t xml:space="preserve">n¨m : </t>
  </si>
  <si>
    <t>§¬n vÞ  :    cm</t>
  </si>
  <si>
    <t>cm</t>
  </si>
  <si>
    <t>Hn 2010 file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</si>
</sst>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3"/>
      <name val=".VnSouthern"/>
      <family val="2"/>
    </font>
    <font>
      <sz val="11"/>
      <color indexed="63"/>
      <name val="Arial"/>
      <family val="2"/>
    </font>
    <font>
      <sz val="11"/>
      <color indexed="63"/>
      <name val=".VnTime"/>
      <family val="2"/>
    </font>
    <font>
      <sz val="11"/>
      <color indexed="8"/>
      <name val="Arial"/>
      <family val="2"/>
    </font>
    <font>
      <sz val="10"/>
      <color indexed="63"/>
      <name val="Arial"/>
      <family val="2"/>
    </font>
    <font>
      <sz val="12"/>
      <color indexed="63"/>
      <name val=".VnArial NarrowH"/>
      <family val="2"/>
    </font>
    <font>
      <sz val="11"/>
      <color indexed="63"/>
      <name val=".VnArial NarrowH"/>
      <family val="2"/>
    </font>
    <font>
      <b/>
      <sz val="10"/>
      <color indexed="63"/>
      <name val=".VnTime"/>
      <family val="2"/>
    </font>
    <font>
      <b/>
      <sz val="11"/>
      <color indexed="63"/>
      <name val=".VnTime"/>
      <family val="2"/>
    </font>
    <font>
      <sz val="10"/>
      <color indexed="63"/>
      <name val=".VnArial NarrowH"/>
      <family val="2"/>
    </font>
    <font>
      <sz val="11"/>
      <color indexed="63"/>
      <name val=".VnArial"/>
      <family val="2"/>
    </font>
    <font>
      <vertAlign val="superscript"/>
      <sz val="11"/>
      <color indexed="63"/>
      <name val=".VnTime"/>
      <family val="2"/>
    </font>
    <font>
      <sz val="11"/>
      <name val="Arial"/>
      <family val="2"/>
    </font>
    <font>
      <sz val="11"/>
      <name val=".VnTime"/>
      <family val="2"/>
    </font>
    <font>
      <sz val="10"/>
      <color indexed="8"/>
      <name val=".VnTime"/>
      <family val="2"/>
    </font>
    <font>
      <vertAlign val="superscript"/>
      <sz val="10"/>
      <color indexed="8"/>
      <name val=".VnTime"/>
      <family val="2"/>
    </font>
    <font>
      <sz val="11"/>
      <color indexed="8"/>
      <name val=".VnTime"/>
      <family val="2"/>
    </font>
    <font>
      <sz val="9"/>
      <color indexed="8"/>
      <name val=".VnArial"/>
      <family val="2"/>
    </font>
    <font>
      <vertAlign val="superscript"/>
      <sz val="11"/>
      <color indexed="8"/>
      <name val=".VnTime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1"/>
      <name val=".VnTime"/>
      <family val="2"/>
    </font>
    <font>
      <sz val="12"/>
      <name val=".VnHelvetInsH"/>
      <family val="2"/>
    </font>
    <font>
      <vertAlign val="superscript"/>
      <sz val="11"/>
      <name val=".VnTime"/>
      <family val="2"/>
    </font>
    <font>
      <sz val="11"/>
      <color indexed="10"/>
      <name val=".VnTime"/>
      <family val="2"/>
    </font>
    <font>
      <sz val="11"/>
      <name val=".VnTimeH"/>
      <family val="2"/>
    </font>
    <font>
      <sz val="13"/>
      <name val=".VnHelvetInsH"/>
      <family val="2"/>
    </font>
    <font>
      <b/>
      <sz val="11"/>
      <color indexed="12"/>
      <name val=".VnTime"/>
      <family val="2"/>
    </font>
    <font>
      <sz val="11"/>
      <name val=".VnHelvetInsH"/>
      <family val="2"/>
    </font>
    <font>
      <b/>
      <sz val="11"/>
      <name val=".VnHelvetInsH"/>
      <family val="2"/>
    </font>
    <font>
      <sz val="9"/>
      <name val="Arial"/>
      <family val="2"/>
    </font>
    <font>
      <sz val="10"/>
      <name val=".VnTime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10"/>
      <color indexed="8"/>
      <name val="Arial"/>
      <family val="2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indexed="8"/>
      <name val="Times New Roman"/>
      <family val="1"/>
    </font>
    <font>
      <sz val="11"/>
      <name val=".VnSouthern"/>
      <family val="2"/>
    </font>
    <font>
      <vertAlign val="superscript"/>
      <sz val="10"/>
      <name val=".VnTime"/>
      <family val="2"/>
    </font>
    <font>
      <sz val="11"/>
      <name val=".VnArial NarrowH"/>
      <family val="2"/>
    </font>
    <font>
      <sz val="10"/>
      <name val=".VnArial NarrowH"/>
      <family val="2"/>
    </font>
    <font>
      <sz val="9"/>
      <name val=".VnTime"/>
      <family val="2"/>
    </font>
    <font>
      <sz val="9"/>
      <name val=".Vn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4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/>
    <xf numFmtId="0" fontId="4" fillId="0" borderId="0" xfId="1" applyFont="1" applyAlignment="1">
      <alignment vertical="center"/>
    </xf>
    <xf numFmtId="0" fontId="5" fillId="0" borderId="0" xfId="1" applyFont="1"/>
    <xf numFmtId="0" fontId="3" fillId="0" borderId="0" xfId="1" applyFont="1" applyAlignment="1"/>
    <xf numFmtId="0" fontId="6" fillId="0" borderId="0" xfId="1" applyFont="1"/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centerContinuous" vertical="center"/>
    </xf>
    <xf numFmtId="0" fontId="8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9" fillId="0" borderId="1" xfId="1" applyFont="1" applyBorder="1" applyAlignment="1"/>
    <xf numFmtId="0" fontId="10" fillId="0" borderId="1" xfId="1" applyFont="1" applyBorder="1" applyAlignment="1"/>
    <xf numFmtId="0" fontId="10" fillId="0" borderId="1" xfId="1" applyFont="1" applyBorder="1" applyAlignment="1">
      <alignment horizontal="center"/>
    </xf>
    <xf numFmtId="0" fontId="6" fillId="0" borderId="1" xfId="1" applyFont="1" applyBorder="1"/>
    <xf numFmtId="0" fontId="11" fillId="0" borderId="1" xfId="1" applyFont="1" applyBorder="1" applyAlignment="1">
      <alignment horizontal="right" vertical="center"/>
    </xf>
    <xf numFmtId="0" fontId="12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Continuous" vertical="center"/>
    </xf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2" fontId="4" fillId="0" borderId="3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5" fillId="0" borderId="17" xfId="0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0" fontId="15" fillId="0" borderId="21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6" fillId="0" borderId="22" xfId="1" applyFont="1" applyBorder="1" applyAlignment="1">
      <alignment horizontal="left" vertical="center"/>
    </xf>
    <xf numFmtId="0" fontId="16" fillId="0" borderId="23" xfId="1" applyFont="1" applyBorder="1" applyAlignment="1">
      <alignment vertical="center"/>
    </xf>
    <xf numFmtId="0" fontId="16" fillId="0" borderId="23" xfId="1" applyFont="1" applyBorder="1" applyAlignment="1">
      <alignment horizontal="left" vertical="center"/>
    </xf>
    <xf numFmtId="0" fontId="16" fillId="0" borderId="23" xfId="1" applyFont="1" applyBorder="1" applyAlignment="1">
      <alignment horizontal="centerContinuous" vertical="center"/>
    </xf>
    <xf numFmtId="1" fontId="16" fillId="0" borderId="23" xfId="1" applyNumberFormat="1" applyFont="1" applyBorder="1" applyAlignment="1">
      <alignment horizontal="center" vertical="center"/>
    </xf>
    <xf numFmtId="0" fontId="16" fillId="0" borderId="23" xfId="1" applyFont="1" applyBorder="1" applyAlignment="1">
      <alignment horizontal="center" vertical="center"/>
    </xf>
    <xf numFmtId="0" fontId="16" fillId="0" borderId="24" xfId="1" applyFont="1" applyBorder="1" applyAlignment="1">
      <alignment horizontal="centerContinuous" vertical="center"/>
    </xf>
    <xf numFmtId="164" fontId="16" fillId="0" borderId="23" xfId="1" applyNumberFormat="1" applyFont="1" applyBorder="1" applyAlignment="1">
      <alignment horizontal="center" vertical="center"/>
    </xf>
    <xf numFmtId="0" fontId="16" fillId="0" borderId="25" xfId="1" applyFont="1" applyBorder="1" applyAlignment="1">
      <alignment horizontal="center" vertical="center"/>
    </xf>
    <xf numFmtId="0" fontId="18" fillId="0" borderId="23" xfId="1" applyFont="1" applyBorder="1" applyAlignment="1">
      <alignment horizontal="right" vertical="center"/>
    </xf>
    <xf numFmtId="0" fontId="19" fillId="0" borderId="23" xfId="1" applyFont="1" applyBorder="1" applyAlignment="1">
      <alignment horizontal="center" vertical="center"/>
    </xf>
    <xf numFmtId="0" fontId="18" fillId="0" borderId="23" xfId="1" applyFont="1" applyBorder="1" applyAlignment="1">
      <alignment horizontal="center" vertical="center"/>
    </xf>
    <xf numFmtId="0" fontId="16" fillId="0" borderId="2" xfId="1" applyFont="1" applyBorder="1" applyAlignment="1">
      <alignment horizontal="left" vertical="center"/>
    </xf>
    <xf numFmtId="0" fontId="16" fillId="0" borderId="26" xfId="1" applyFont="1" applyBorder="1" applyAlignment="1">
      <alignment vertical="center"/>
    </xf>
    <xf numFmtId="164" fontId="16" fillId="0" borderId="26" xfId="1" applyNumberFormat="1" applyFont="1" applyBorder="1" applyAlignment="1">
      <alignment horizontal="center" vertical="center"/>
    </xf>
    <xf numFmtId="0" fontId="18" fillId="2" borderId="1" xfId="1" applyFont="1" applyFill="1" applyBorder="1" applyAlignment="1">
      <alignment vertical="center"/>
    </xf>
    <xf numFmtId="0" fontId="18" fillId="0" borderId="26" xfId="1" applyFont="1" applyBorder="1" applyAlignment="1">
      <alignment horizontal="right" vertical="center"/>
    </xf>
    <xf numFmtId="0" fontId="19" fillId="0" borderId="26" xfId="1" applyFont="1" applyBorder="1" applyAlignment="1">
      <alignment horizontal="center" vertical="center"/>
    </xf>
    <xf numFmtId="0" fontId="18" fillId="0" borderId="26" xfId="1" applyFont="1" applyBorder="1" applyAlignment="1">
      <alignment horizontal="center" vertical="center"/>
    </xf>
    <xf numFmtId="0" fontId="16" fillId="0" borderId="27" xfId="1" applyFont="1" applyBorder="1" applyAlignment="1">
      <alignment horizontal="center" vertical="center"/>
    </xf>
    <xf numFmtId="0" fontId="21" fillId="2" borderId="0" xfId="0" applyFont="1" applyFill="1" applyAlignment="1">
      <alignment horizontal="left"/>
    </xf>
    <xf numFmtId="0" fontId="22" fillId="2" borderId="0" xfId="0" applyFont="1" applyFill="1"/>
    <xf numFmtId="0" fontId="22" fillId="2" borderId="0" xfId="0" applyFont="1" applyFill="1" applyAlignment="1"/>
    <xf numFmtId="0" fontId="0" fillId="2" borderId="0" xfId="0" applyFill="1"/>
    <xf numFmtId="0" fontId="14" fillId="0" borderId="0" xfId="0" applyFont="1"/>
    <xf numFmtId="0" fontId="23" fillId="2" borderId="0" xfId="0" applyFont="1" applyFill="1" applyAlignment="1">
      <alignment horizontal="centerContinuous" vertical="center"/>
    </xf>
    <xf numFmtId="0" fontId="24" fillId="2" borderId="0" xfId="0" applyFont="1" applyFill="1" applyAlignment="1">
      <alignment horizontal="centerContinuous" vertical="center"/>
    </xf>
    <xf numFmtId="165" fontId="24" fillId="2" borderId="0" xfId="0" applyNumberFormat="1" applyFont="1" applyFill="1" applyAlignment="1">
      <alignment horizontal="centerContinuous" vertical="center"/>
    </xf>
    <xf numFmtId="0" fontId="25" fillId="2" borderId="0" xfId="0" applyFont="1" applyFill="1" applyAlignment="1">
      <alignment horizontal="centerContinuous"/>
    </xf>
    <xf numFmtId="0" fontId="14" fillId="2" borderId="0" xfId="0" applyFont="1" applyFill="1" applyAlignment="1">
      <alignment horizontal="centerContinuous"/>
    </xf>
    <xf numFmtId="0" fontId="15" fillId="2" borderId="0" xfId="0" applyFont="1" applyFill="1" applyAlignment="1">
      <alignment vertical="center"/>
    </xf>
    <xf numFmtId="0" fontId="26" fillId="2" borderId="0" xfId="0" applyFont="1" applyFill="1" applyAlignment="1">
      <alignment horizontal="center"/>
    </xf>
    <xf numFmtId="0" fontId="24" fillId="2" borderId="0" xfId="0" applyFont="1" applyFill="1"/>
    <xf numFmtId="0" fontId="27" fillId="2" borderId="0" xfId="0" applyFont="1" applyFill="1" applyAlignment="1">
      <alignment horizontal="centerContinuous" vertical="center"/>
    </xf>
    <xf numFmtId="0" fontId="14" fillId="2" borderId="0" xfId="0" applyFont="1" applyFill="1"/>
    <xf numFmtId="0" fontId="15" fillId="2" borderId="0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165" fontId="14" fillId="2" borderId="1" xfId="0" applyNumberFormat="1" applyFont="1" applyFill="1" applyBorder="1" applyAlignment="1">
      <alignment vertical="center"/>
    </xf>
    <xf numFmtId="0" fontId="14" fillId="2" borderId="1" xfId="0" applyFont="1" applyFill="1" applyBorder="1"/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2" fontId="15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164" fontId="14" fillId="0" borderId="30" xfId="0" applyNumberFormat="1" applyFont="1" applyBorder="1" applyAlignment="1">
      <alignment horizontal="center" vertical="center"/>
    </xf>
    <xf numFmtId="164" fontId="14" fillId="0" borderId="19" xfId="0" applyNumberFormat="1" applyFont="1" applyBorder="1" applyAlignment="1">
      <alignment horizontal="center" vertical="center"/>
    </xf>
    <xf numFmtId="1" fontId="14" fillId="0" borderId="19" xfId="0" applyNumberFormat="1" applyFont="1" applyBorder="1" applyAlignment="1">
      <alignment horizontal="center" vertical="center"/>
    </xf>
    <xf numFmtId="164" fontId="14" fillId="0" borderId="20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164" fontId="14" fillId="0" borderId="31" xfId="0" applyNumberFormat="1" applyFont="1" applyBorder="1" applyAlignment="1">
      <alignment horizontal="center" vertical="center"/>
    </xf>
    <xf numFmtId="164" fontId="14" fillId="0" borderId="32" xfId="0" applyNumberFormat="1" applyFont="1" applyBorder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64" fontId="14" fillId="0" borderId="33" xfId="0" applyNumberFormat="1" applyFont="1" applyBorder="1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" fontId="14" fillId="0" borderId="30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14" fillId="0" borderId="31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33" xfId="0" applyNumberFormat="1" applyFont="1" applyBorder="1" applyAlignment="1">
      <alignment horizontal="center" vertical="center"/>
    </xf>
    <xf numFmtId="1" fontId="14" fillId="0" borderId="16" xfId="0" applyNumberFormat="1" applyFont="1" applyBorder="1" applyAlignment="1">
      <alignment horizontal="center" vertical="center"/>
    </xf>
    <xf numFmtId="0" fontId="15" fillId="0" borderId="34" xfId="0" applyFont="1" applyBorder="1" applyAlignment="1">
      <alignment horizontal="left" vertical="center"/>
    </xf>
    <xf numFmtId="0" fontId="14" fillId="0" borderId="23" xfId="0" applyFont="1" applyBorder="1" applyAlignment="1">
      <alignment vertical="center"/>
    </xf>
    <xf numFmtId="0" fontId="15" fillId="0" borderId="23" xfId="0" applyFont="1" applyBorder="1" applyAlignment="1">
      <alignment horizontal="left" vertical="center"/>
    </xf>
    <xf numFmtId="0" fontId="14" fillId="0" borderId="23" xfId="0" applyFont="1" applyBorder="1" applyAlignment="1">
      <alignment horizontal="centerContinuous" vertical="center"/>
    </xf>
    <xf numFmtId="164" fontId="15" fillId="0" borderId="23" xfId="0" applyNumberFormat="1" applyFont="1" applyBorder="1" applyAlignment="1">
      <alignment horizontal="center" vertical="center"/>
    </xf>
    <xf numFmtId="165" fontId="15" fillId="0" borderId="23" xfId="0" applyNumberFormat="1" applyFont="1" applyBorder="1" applyAlignment="1">
      <alignment horizontal="center" vertical="center"/>
    </xf>
    <xf numFmtId="0" fontId="15" fillId="0" borderId="24" xfId="0" applyFont="1" applyBorder="1" applyAlignment="1">
      <alignment horizontal="centerContinuous" vertical="center"/>
    </xf>
    <xf numFmtId="0" fontId="15" fillId="0" borderId="23" xfId="0" applyFont="1" applyBorder="1" applyAlignment="1">
      <alignment horizontal="centerContinuous" vertical="center"/>
    </xf>
    <xf numFmtId="164" fontId="29" fillId="0" borderId="23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0" fontId="15" fillId="0" borderId="25" xfId="0" applyFont="1" applyBorder="1" applyAlignment="1">
      <alignment horizontal="center" vertical="center"/>
    </xf>
    <xf numFmtId="1" fontId="15" fillId="0" borderId="23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horizontal="right" vertical="center"/>
    </xf>
    <xf numFmtId="0" fontId="15" fillId="0" borderId="2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164" fontId="15" fillId="0" borderId="26" xfId="0" applyNumberFormat="1" applyFont="1" applyBorder="1" applyAlignment="1">
      <alignment horizontal="center" vertical="center"/>
    </xf>
    <xf numFmtId="165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right" vertical="center"/>
    </xf>
    <xf numFmtId="0" fontId="15" fillId="0" borderId="26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21" fillId="2" borderId="0" xfId="0" applyFont="1" applyFill="1" applyBorder="1" applyAlignment="1">
      <alignment horizontal="left"/>
    </xf>
    <xf numFmtId="0" fontId="22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horizontal="centerContinuous" vertical="center"/>
    </xf>
    <xf numFmtId="0" fontId="22" fillId="0" borderId="0" xfId="0" applyFont="1"/>
    <xf numFmtId="0" fontId="21" fillId="2" borderId="0" xfId="0" applyFont="1" applyFill="1" applyBorder="1" applyAlignment="1"/>
    <xf numFmtId="0" fontId="22" fillId="0" borderId="0" xfId="0" applyFont="1" applyAlignment="1"/>
    <xf numFmtId="0" fontId="26" fillId="2" borderId="0" xfId="0" applyFont="1" applyFill="1" applyBorder="1" applyAlignment="1">
      <alignment horizontal="right"/>
    </xf>
    <xf numFmtId="0" fontId="26" fillId="2" borderId="0" xfId="0" applyFont="1" applyFill="1" applyBorder="1" applyAlignment="1">
      <alignment horizontal="left"/>
    </xf>
    <xf numFmtId="0" fontId="31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/>
    <xf numFmtId="0" fontId="32" fillId="2" borderId="0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5" fillId="0" borderId="0" xfId="0" applyFont="1"/>
    <xf numFmtId="1" fontId="33" fillId="2" borderId="0" xfId="0" applyNumberFormat="1" applyFont="1" applyFill="1" applyBorder="1" applyAlignment="1">
      <alignment horizontal="right" vertical="center"/>
    </xf>
    <xf numFmtId="0" fontId="34" fillId="2" borderId="0" xfId="0" applyFont="1" applyFill="1" applyBorder="1" applyAlignment="1">
      <alignment horizontal="centerContinuous" vertical="center"/>
    </xf>
    <xf numFmtId="0" fontId="33" fillId="2" borderId="0" xfId="0" applyFont="1" applyFill="1" applyBorder="1" applyAlignment="1">
      <alignment horizontal="centerContinuous" vertical="center"/>
    </xf>
    <xf numFmtId="0" fontId="15" fillId="0" borderId="35" xfId="0" applyFont="1" applyBorder="1" applyAlignment="1">
      <alignment horizontal="left" vertical="center" wrapText="1"/>
    </xf>
    <xf numFmtId="2" fontId="15" fillId="0" borderId="28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4" fillId="0" borderId="38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15" fillId="0" borderId="36" xfId="0" applyFont="1" applyBorder="1" applyAlignment="1">
      <alignment horizontal="center" vertical="center"/>
    </xf>
    <xf numFmtId="164" fontId="35" fillId="0" borderId="6" xfId="0" applyNumberFormat="1" applyFont="1" applyBorder="1" applyAlignment="1">
      <alignment horizontal="center"/>
    </xf>
    <xf numFmtId="164" fontId="35" fillId="0" borderId="7" xfId="0" applyNumberFormat="1" applyFont="1" applyBorder="1" applyAlignment="1">
      <alignment horizontal="center"/>
    </xf>
    <xf numFmtId="164" fontId="35" fillId="0" borderId="8" xfId="0" applyNumberFormat="1" applyFont="1" applyBorder="1" applyAlignment="1">
      <alignment horizontal="center"/>
    </xf>
    <xf numFmtId="0" fontId="15" fillId="0" borderId="37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" fontId="1" fillId="0" borderId="37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0" fontId="15" fillId="0" borderId="38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left"/>
    </xf>
    <xf numFmtId="0" fontId="14" fillId="0" borderId="41" xfId="0" applyFont="1" applyBorder="1" applyAlignment="1">
      <alignment horizontal="center"/>
    </xf>
    <xf numFmtId="164" fontId="1" fillId="0" borderId="41" xfId="0" applyNumberFormat="1" applyFont="1" applyBorder="1" applyAlignment="1">
      <alignment horizontal="center"/>
    </xf>
    <xf numFmtId="1" fontId="36" fillId="0" borderId="41" xfId="0" applyNumberFormat="1" applyFont="1" applyBorder="1" applyAlignment="1">
      <alignment horizontal="left"/>
    </xf>
    <xf numFmtId="1" fontId="14" fillId="0" borderId="41" xfId="0" applyNumberFormat="1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5" fillId="0" borderId="34" xfId="0" applyFont="1" applyBorder="1" applyAlignment="1">
      <alignment horizontal="center" vertical="top" wrapText="1"/>
    </xf>
    <xf numFmtId="0" fontId="15" fillId="0" borderId="37" xfId="0" applyFont="1" applyBorder="1" applyAlignment="1">
      <alignment vertical="center"/>
    </xf>
    <xf numFmtId="164" fontId="37" fillId="0" borderId="23" xfId="0" applyNumberFormat="1" applyFont="1" applyBorder="1" applyAlignment="1">
      <alignment horizontal="center" vertical="center"/>
    </xf>
    <xf numFmtId="1" fontId="15" fillId="0" borderId="23" xfId="0" applyNumberFormat="1" applyFont="1" applyBorder="1" applyAlignment="1">
      <alignment horizontal="right" vertical="center"/>
    </xf>
    <xf numFmtId="0" fontId="38" fillId="0" borderId="23" xfId="0" applyFont="1" applyBorder="1" applyAlignment="1">
      <alignment horizontal="center" vertical="center"/>
    </xf>
    <xf numFmtId="0" fontId="14" fillId="0" borderId="23" xfId="0" applyFont="1" applyBorder="1"/>
    <xf numFmtId="0" fontId="15" fillId="0" borderId="17" xfId="0" applyFont="1" applyBorder="1" applyAlignment="1">
      <alignment horizontal="center" vertical="top" wrapText="1"/>
    </xf>
    <xf numFmtId="0" fontId="15" fillId="0" borderId="38" xfId="0" applyFont="1" applyBorder="1" applyAlignment="1">
      <alignment vertical="center"/>
    </xf>
    <xf numFmtId="164" fontId="39" fillId="2" borderId="1" xfId="0" applyNumberFormat="1" applyFont="1" applyFill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Continuous" vertical="center"/>
    </xf>
    <xf numFmtId="0" fontId="15" fillId="0" borderId="26" xfId="0" applyFont="1" applyBorder="1"/>
    <xf numFmtId="0" fontId="14" fillId="0" borderId="26" xfId="0" applyFont="1" applyBorder="1"/>
    <xf numFmtId="0" fontId="14" fillId="0" borderId="27" xfId="0" applyFont="1" applyBorder="1"/>
    <xf numFmtId="2" fontId="22" fillId="2" borderId="0" xfId="0" applyNumberFormat="1" applyFont="1" applyFill="1" applyBorder="1" applyAlignment="1">
      <alignment horizontal="left" vertical="top"/>
    </xf>
    <xf numFmtId="0" fontId="21" fillId="2" borderId="0" xfId="0" applyFont="1" applyFill="1" applyBorder="1" applyAlignment="1">
      <alignment horizontal="center" vertical="top"/>
    </xf>
    <xf numFmtId="0" fontId="22" fillId="2" borderId="0" xfId="0" applyFont="1" applyFill="1" applyBorder="1" applyAlignment="1">
      <alignment horizontal="centerContinuous" vertical="center"/>
    </xf>
    <xf numFmtId="0" fontId="22" fillId="2" borderId="0" xfId="0" applyFont="1" applyFill="1" applyBorder="1"/>
    <xf numFmtId="0" fontId="22" fillId="2" borderId="0" xfId="0" applyFont="1" applyFill="1" applyBorder="1" applyAlignment="1">
      <alignment horizontal="center" vertical="top"/>
    </xf>
    <xf numFmtId="0" fontId="21" fillId="2" borderId="0" xfId="0" applyFont="1" applyFill="1" applyBorder="1" applyAlignment="1">
      <alignment horizontal="right"/>
    </xf>
    <xf numFmtId="0" fontId="21" fillId="2" borderId="0" xfId="0" applyFont="1" applyFill="1" applyBorder="1" applyAlignment="1">
      <alignment horizontal="left"/>
    </xf>
    <xf numFmtId="0" fontId="21" fillId="2" borderId="0" xfId="0" applyFont="1" applyFill="1" applyBorder="1" applyAlignment="1">
      <alignment horizontal="center" vertical="center"/>
    </xf>
    <xf numFmtId="0" fontId="40" fillId="2" borderId="0" xfId="0" applyFont="1" applyFill="1" applyBorder="1" applyAlignment="1"/>
    <xf numFmtId="0" fontId="21" fillId="2" borderId="0" xfId="0" applyFont="1" applyFill="1" applyBorder="1" applyAlignment="1">
      <alignment horizontal="center"/>
    </xf>
    <xf numFmtId="1" fontId="22" fillId="2" borderId="0" xfId="0" applyNumberFormat="1" applyFont="1" applyFill="1" applyBorder="1" applyAlignment="1">
      <alignment horizontal="right" vertical="center"/>
    </xf>
    <xf numFmtId="1" fontId="14" fillId="2" borderId="1" xfId="0" applyNumberFormat="1" applyFont="1" applyFill="1" applyBorder="1" applyAlignment="1">
      <alignment horizontal="right" vertical="center"/>
    </xf>
    <xf numFmtId="0" fontId="22" fillId="0" borderId="35" xfId="0" applyFont="1" applyBorder="1" applyAlignment="1">
      <alignment horizontal="left" vertical="center" wrapText="1"/>
    </xf>
    <xf numFmtId="0" fontId="22" fillId="0" borderId="28" xfId="0" applyFont="1" applyBorder="1" applyAlignment="1">
      <alignment horizontal="center" vertical="center"/>
    </xf>
    <xf numFmtId="2" fontId="22" fillId="0" borderId="28" xfId="0" applyNumberFormat="1" applyFont="1" applyBorder="1" applyAlignment="1">
      <alignment horizontal="center" vertical="center"/>
    </xf>
    <xf numFmtId="1" fontId="22" fillId="0" borderId="28" xfId="0" applyNumberFormat="1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center"/>
    </xf>
    <xf numFmtId="0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2" fillId="0" borderId="8" xfId="0" applyNumberFormat="1" applyFont="1" applyBorder="1" applyAlignment="1">
      <alignment horizontal="center"/>
    </xf>
    <xf numFmtId="0" fontId="22" fillId="0" borderId="37" xfId="0" applyFont="1" applyBorder="1" applyAlignment="1">
      <alignment horizontal="center" vertical="center"/>
    </xf>
    <xf numFmtId="164" fontId="22" fillId="0" borderId="10" xfId="0" applyNumberFormat="1" applyFont="1" applyBorder="1" applyAlignment="1">
      <alignment horizontal="center"/>
    </xf>
    <xf numFmtId="0" fontId="22" fillId="0" borderId="11" xfId="0" applyNumberFormat="1" applyFont="1" applyBorder="1" applyAlignment="1">
      <alignment horizontal="center"/>
    </xf>
    <xf numFmtId="164" fontId="22" fillId="0" borderId="12" xfId="0" applyNumberFormat="1" applyFont="1" applyBorder="1" applyAlignment="1">
      <alignment horizontal="center"/>
    </xf>
    <xf numFmtId="0" fontId="22" fillId="0" borderId="10" xfId="0" applyNumberFormat="1" applyFont="1" applyBorder="1" applyAlignment="1">
      <alignment horizontal="center"/>
    </xf>
    <xf numFmtId="0" fontId="22" fillId="0" borderId="12" xfId="0" applyNumberFormat="1" applyFont="1" applyBorder="1" applyAlignment="1">
      <alignment horizontal="center"/>
    </xf>
    <xf numFmtId="164" fontId="22" fillId="0" borderId="11" xfId="0" applyNumberFormat="1" applyFont="1" applyBorder="1" applyAlignment="1">
      <alignment horizontal="center"/>
    </xf>
    <xf numFmtId="2" fontId="22" fillId="0" borderId="11" xfId="0" applyNumberFormat="1" applyFont="1" applyBorder="1" applyAlignment="1">
      <alignment horizontal="center"/>
    </xf>
    <xf numFmtId="0" fontId="22" fillId="0" borderId="38" xfId="0" applyFont="1" applyBorder="1" applyAlignment="1">
      <alignment horizontal="center" vertical="center"/>
    </xf>
    <xf numFmtId="0" fontId="22" fillId="0" borderId="14" xfId="0" applyNumberFormat="1" applyFont="1" applyBorder="1" applyAlignment="1">
      <alignment horizontal="center"/>
    </xf>
    <xf numFmtId="2" fontId="22" fillId="0" borderId="15" xfId="0" applyNumberFormat="1" applyFont="1" applyBorder="1" applyAlignment="1">
      <alignment horizontal="center"/>
    </xf>
    <xf numFmtId="0" fontId="22" fillId="0" borderId="15" xfId="0" applyNumberFormat="1" applyFont="1" applyBorder="1" applyAlignment="1">
      <alignment horizontal="center"/>
    </xf>
    <xf numFmtId="164" fontId="22" fillId="0" borderId="15" xfId="0" applyNumberFormat="1" applyFont="1" applyBorder="1" applyAlignment="1">
      <alignment horizontal="center"/>
    </xf>
    <xf numFmtId="0" fontId="22" fillId="0" borderId="16" xfId="0" applyNumberFormat="1" applyFont="1" applyBorder="1" applyAlignment="1">
      <alignment horizontal="center"/>
    </xf>
    <xf numFmtId="0" fontId="41" fillId="0" borderId="6" xfId="0" applyNumberFormat="1" applyFont="1" applyBorder="1" applyAlignment="1">
      <alignment horizontal="center"/>
    </xf>
    <xf numFmtId="0" fontId="41" fillId="0" borderId="7" xfId="0" applyNumberFormat="1" applyFont="1" applyBorder="1" applyAlignment="1">
      <alignment horizontal="center"/>
    </xf>
    <xf numFmtId="0" fontId="41" fillId="0" borderId="8" xfId="0" applyNumberFormat="1" applyFont="1" applyBorder="1" applyAlignment="1">
      <alignment horizontal="center"/>
    </xf>
    <xf numFmtId="0" fontId="41" fillId="0" borderId="10" xfId="0" applyNumberFormat="1" applyFont="1" applyBorder="1" applyAlignment="1">
      <alignment horizontal="center"/>
    </xf>
    <xf numFmtId="0" fontId="41" fillId="0" borderId="11" xfId="0" applyNumberFormat="1" applyFont="1" applyBorder="1" applyAlignment="1">
      <alignment horizontal="center"/>
    </xf>
    <xf numFmtId="0" fontId="41" fillId="0" borderId="12" xfId="0" applyNumberFormat="1" applyFont="1" applyBorder="1" applyAlignment="1">
      <alignment horizontal="center"/>
    </xf>
    <xf numFmtId="1" fontId="22" fillId="0" borderId="14" xfId="0" applyNumberFormat="1" applyFont="1" applyBorder="1" applyAlignment="1">
      <alignment horizontal="center"/>
    </xf>
    <xf numFmtId="1" fontId="22" fillId="0" borderId="15" xfId="0" applyNumberFormat="1" applyFont="1" applyBorder="1" applyAlignment="1">
      <alignment horizontal="center"/>
    </xf>
    <xf numFmtId="1" fontId="22" fillId="0" borderId="16" xfId="0" applyNumberFormat="1" applyFont="1" applyBorder="1" applyAlignment="1">
      <alignment horizontal="center"/>
    </xf>
    <xf numFmtId="0" fontId="22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left"/>
    </xf>
    <xf numFmtId="0" fontId="22" fillId="0" borderId="41" xfId="0" applyFont="1" applyBorder="1" applyAlignment="1">
      <alignment horizontal="center"/>
    </xf>
    <xf numFmtId="1" fontId="42" fillId="0" borderId="41" xfId="0" applyNumberFormat="1" applyFont="1" applyBorder="1" applyAlignment="1">
      <alignment horizontal="center"/>
    </xf>
    <xf numFmtId="164" fontId="41" fillId="0" borderId="41" xfId="0" applyNumberFormat="1" applyFont="1" applyBorder="1" applyAlignment="1">
      <alignment horizontal="center"/>
    </xf>
    <xf numFmtId="1" fontId="41" fillId="0" borderId="41" xfId="0" applyNumberFormat="1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2" fontId="41" fillId="0" borderId="41" xfId="0" applyNumberFormat="1" applyFont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2" fillId="0" borderId="34" xfId="0" applyFont="1" applyBorder="1" applyAlignment="1">
      <alignment horizontal="center" vertical="top" wrapText="1"/>
    </xf>
    <xf numFmtId="0" fontId="22" fillId="0" borderId="37" xfId="0" applyFont="1" applyBorder="1" applyAlignment="1">
      <alignment vertical="center"/>
    </xf>
    <xf numFmtId="0" fontId="22" fillId="0" borderId="23" xfId="0" applyFont="1" applyBorder="1" applyAlignment="1">
      <alignment vertical="center"/>
    </xf>
    <xf numFmtId="1" fontId="43" fillId="0" borderId="23" xfId="0" applyNumberFormat="1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1" fontId="22" fillId="0" borderId="23" xfId="0" applyNumberFormat="1" applyFont="1" applyBorder="1" applyAlignment="1">
      <alignment horizontal="right" vertical="center"/>
    </xf>
    <xf numFmtId="0" fontId="43" fillId="0" borderId="23" xfId="0" applyFont="1" applyBorder="1" applyAlignment="1">
      <alignment horizontal="center" vertical="center"/>
    </xf>
    <xf numFmtId="0" fontId="22" fillId="0" borderId="23" xfId="0" applyFont="1" applyBorder="1"/>
    <xf numFmtId="0" fontId="22" fillId="0" borderId="25" xfId="0" applyFont="1" applyBorder="1" applyAlignment="1">
      <alignment horizontal="center" vertical="center"/>
    </xf>
    <xf numFmtId="164" fontId="43" fillId="0" borderId="23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top" wrapText="1"/>
    </xf>
    <xf numFmtId="0" fontId="22" fillId="0" borderId="38" xfId="0" applyFont="1" applyBorder="1" applyAlignment="1">
      <alignment vertical="center"/>
    </xf>
    <xf numFmtId="0" fontId="22" fillId="0" borderId="26" xfId="0" applyFont="1" applyBorder="1" applyAlignment="1">
      <alignment vertical="center"/>
    </xf>
    <xf numFmtId="1" fontId="43" fillId="0" borderId="26" xfId="0" applyNumberFormat="1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/>
    </xf>
    <xf numFmtId="0" fontId="22" fillId="0" borderId="26" xfId="0" applyFont="1" applyBorder="1" applyAlignment="1">
      <alignment horizontal="centerContinuous" vertical="center"/>
    </xf>
    <xf numFmtId="0" fontId="22" fillId="0" borderId="26" xfId="0" applyFont="1" applyBorder="1"/>
    <xf numFmtId="1" fontId="22" fillId="0" borderId="27" xfId="0" applyNumberFormat="1" applyFont="1" applyBorder="1" applyAlignment="1">
      <alignment horizontal="center" vertical="center"/>
    </xf>
    <xf numFmtId="0" fontId="44" fillId="0" borderId="0" xfId="2" applyFont="1" applyBorder="1"/>
    <xf numFmtId="0" fontId="14" fillId="0" borderId="0" xfId="2" applyFont="1" applyBorder="1"/>
    <xf numFmtId="0" fontId="15" fillId="0" borderId="0" xfId="2" applyFont="1" applyBorder="1" applyAlignment="1"/>
    <xf numFmtId="0" fontId="15" fillId="0" borderId="0" xfId="2" applyFont="1" applyBorder="1" applyAlignment="1">
      <alignment vertical="center"/>
    </xf>
    <xf numFmtId="0" fontId="36" fillId="0" borderId="0" xfId="2" quotePrefix="1" applyFont="1" applyAlignment="1">
      <alignment horizontal="left" vertical="center"/>
    </xf>
    <xf numFmtId="0" fontId="14" fillId="0" borderId="0" xfId="2" applyFont="1" applyBorder="1" applyAlignment="1"/>
    <xf numFmtId="0" fontId="1" fillId="0" borderId="0" xfId="2" applyFont="1" applyBorder="1"/>
    <xf numFmtId="0" fontId="46" fillId="0" borderId="0" xfId="2" applyFont="1" applyBorder="1" applyAlignment="1">
      <alignment horizontal="left" vertical="center"/>
    </xf>
    <xf numFmtId="0" fontId="33" fillId="0" borderId="0" xfId="2" applyFont="1" applyBorder="1" applyAlignment="1">
      <alignment horizontal="centerContinuous" vertical="center"/>
    </xf>
    <xf numFmtId="0" fontId="14" fillId="0" borderId="0" xfId="2" applyFont="1" applyBorder="1" applyAlignment="1">
      <alignment horizontal="centerContinuous"/>
    </xf>
    <xf numFmtId="0" fontId="36" fillId="2" borderId="1" xfId="2" applyFont="1" applyFill="1" applyBorder="1" applyAlignment="1"/>
    <xf numFmtId="0" fontId="26" fillId="2" borderId="1" xfId="2" applyFont="1" applyFill="1" applyBorder="1" applyAlignment="1"/>
    <xf numFmtId="0" fontId="26" fillId="2" borderId="1" xfId="2" applyFont="1" applyFill="1" applyBorder="1" applyAlignment="1">
      <alignment horizontal="center"/>
    </xf>
    <xf numFmtId="0" fontId="1" fillId="2" borderId="1" xfId="2" applyFont="1" applyFill="1" applyBorder="1"/>
    <xf numFmtId="0" fontId="47" fillId="2" borderId="1" xfId="2" applyFont="1" applyFill="1" applyBorder="1" applyAlignment="1">
      <alignment horizontal="right" vertical="center"/>
    </xf>
    <xf numFmtId="0" fontId="46" fillId="2" borderId="1" xfId="2" applyFont="1" applyFill="1" applyBorder="1" applyAlignment="1">
      <alignment horizontal="left" vertical="center"/>
    </xf>
    <xf numFmtId="0" fontId="46" fillId="2" borderId="1" xfId="2" applyFont="1" applyFill="1" applyBorder="1" applyAlignment="1">
      <alignment horizontal="centerContinuous" vertical="center"/>
    </xf>
    <xf numFmtId="0" fontId="33" fillId="2" borderId="1" xfId="2" applyFont="1" applyFill="1" applyBorder="1" applyAlignment="1">
      <alignment horizontal="centerContinuous" vertical="center"/>
    </xf>
    <xf numFmtId="0" fontId="14" fillId="2" borderId="1" xfId="2" applyFont="1" applyFill="1" applyBorder="1"/>
    <xf numFmtId="0" fontId="15" fillId="2" borderId="1" xfId="2" applyFont="1" applyFill="1" applyBorder="1" applyAlignment="1">
      <alignment vertical="center"/>
    </xf>
    <xf numFmtId="0" fontId="36" fillId="0" borderId="2" xfId="2" applyFont="1" applyBorder="1" applyAlignment="1">
      <alignment horizontal="center" vertical="center"/>
    </xf>
    <xf numFmtId="0" fontId="36" fillId="0" borderId="3" xfId="2" applyFont="1" applyBorder="1" applyAlignment="1">
      <alignment horizontal="center" vertical="center"/>
    </xf>
    <xf numFmtId="2" fontId="36" fillId="0" borderId="3" xfId="2" applyNumberFormat="1" applyFont="1" applyBorder="1" applyAlignment="1">
      <alignment horizontal="center" vertical="center"/>
    </xf>
    <xf numFmtId="0" fontId="36" fillId="0" borderId="43" xfId="2" applyFont="1" applyBorder="1" applyAlignment="1">
      <alignment horizontal="center" vertical="center"/>
    </xf>
    <xf numFmtId="0" fontId="36" fillId="0" borderId="18" xfId="2" applyFont="1" applyBorder="1" applyAlignment="1">
      <alignment horizontal="center" vertical="center"/>
    </xf>
    <xf numFmtId="0" fontId="36" fillId="0" borderId="10" xfId="3" applyNumberFormat="1" applyFont="1" applyBorder="1"/>
    <xf numFmtId="0" fontId="36" fillId="0" borderId="11" xfId="3" applyNumberFormat="1" applyFont="1" applyBorder="1"/>
    <xf numFmtId="0" fontId="36" fillId="0" borderId="12" xfId="3" applyNumberFormat="1" applyFont="1" applyBorder="1"/>
    <xf numFmtId="0" fontId="36" fillId="0" borderId="10" xfId="2" applyFont="1" applyBorder="1" applyAlignment="1">
      <alignment horizontal="center" vertical="center"/>
    </xf>
    <xf numFmtId="0" fontId="36" fillId="0" borderId="11" xfId="3" applyFont="1" applyBorder="1"/>
    <xf numFmtId="0" fontId="36" fillId="0" borderId="14" xfId="2" applyFont="1" applyBorder="1" applyAlignment="1">
      <alignment horizontal="center" vertical="center"/>
    </xf>
    <xf numFmtId="0" fontId="36" fillId="0" borderId="5" xfId="2" applyFont="1" applyBorder="1" applyAlignment="1">
      <alignment horizontal="left" vertical="center"/>
    </xf>
    <xf numFmtId="0" fontId="48" fillId="0" borderId="30" xfId="2" applyNumberFormat="1" applyFont="1" applyBorder="1"/>
    <xf numFmtId="0" fontId="48" fillId="0" borderId="31" xfId="2" applyNumberFormat="1" applyFont="1" applyBorder="1"/>
    <xf numFmtId="0" fontId="48" fillId="0" borderId="8" xfId="2" applyNumberFormat="1" applyFont="1" applyBorder="1"/>
    <xf numFmtId="0" fontId="36" fillId="0" borderId="10" xfId="2" applyFont="1" applyBorder="1" applyAlignment="1">
      <alignment horizontal="left" vertical="center"/>
    </xf>
    <xf numFmtId="49" fontId="36" fillId="0" borderId="10" xfId="2" applyNumberFormat="1" applyFont="1" applyBorder="1" applyAlignment="1">
      <alignment horizontal="left" vertical="center"/>
    </xf>
    <xf numFmtId="0" fontId="36" fillId="0" borderId="12" xfId="3" applyFont="1" applyBorder="1"/>
    <xf numFmtId="0" fontId="36" fillId="0" borderId="14" xfId="3" applyNumberFormat="1" applyFont="1" applyBorder="1"/>
    <xf numFmtId="0" fontId="36" fillId="0" borderId="15" xfId="3" applyNumberFormat="1" applyFont="1" applyBorder="1"/>
    <xf numFmtId="0" fontId="36" fillId="0" borderId="15" xfId="3" applyFont="1" applyBorder="1"/>
    <xf numFmtId="0" fontId="36" fillId="0" borderId="16" xfId="3" applyNumberFormat="1" applyFont="1" applyBorder="1"/>
    <xf numFmtId="0" fontId="36" fillId="0" borderId="22" xfId="2" applyFont="1" applyBorder="1" applyAlignment="1">
      <alignment horizontal="left" vertical="center"/>
    </xf>
    <xf numFmtId="0" fontId="36" fillId="0" borderId="23" xfId="2" applyFont="1" applyBorder="1" applyAlignment="1">
      <alignment vertical="center"/>
    </xf>
    <xf numFmtId="0" fontId="36" fillId="0" borderId="23" xfId="2" applyFont="1" applyBorder="1" applyAlignment="1">
      <alignment horizontal="left" vertical="center"/>
    </xf>
    <xf numFmtId="0" fontId="36" fillId="0" borderId="23" xfId="2" applyFont="1" applyBorder="1" applyAlignment="1">
      <alignment horizontal="centerContinuous" vertical="center"/>
    </xf>
    <xf numFmtId="1" fontId="36" fillId="0" borderId="23" xfId="2" applyNumberFormat="1" applyFont="1" applyBorder="1" applyAlignment="1">
      <alignment horizontal="center" vertical="center"/>
    </xf>
    <xf numFmtId="0" fontId="36" fillId="0" borderId="23" xfId="2" applyFont="1" applyBorder="1" applyAlignment="1">
      <alignment horizontal="center" vertical="center"/>
    </xf>
    <xf numFmtId="0" fontId="36" fillId="0" borderId="24" xfId="2" applyFont="1" applyBorder="1" applyAlignment="1">
      <alignment horizontal="centerContinuous" vertical="center"/>
    </xf>
    <xf numFmtId="164" fontId="36" fillId="0" borderId="23" xfId="2" applyNumberFormat="1" applyFont="1" applyBorder="1" applyAlignment="1">
      <alignment horizontal="center" vertical="center"/>
    </xf>
    <xf numFmtId="0" fontId="36" fillId="0" borderId="25" xfId="2" applyFont="1" applyBorder="1" applyAlignment="1">
      <alignment horizontal="center" vertical="center"/>
    </xf>
    <xf numFmtId="0" fontId="15" fillId="0" borderId="23" xfId="2" applyFont="1" applyBorder="1" applyAlignment="1">
      <alignment horizontal="right" vertical="center"/>
    </xf>
    <xf numFmtId="0" fontId="49" fillId="0" borderId="23" xfId="2" applyFont="1" applyBorder="1" applyAlignment="1">
      <alignment horizontal="center" vertical="center"/>
    </xf>
    <xf numFmtId="0" fontId="15" fillId="0" borderId="23" xfId="2" applyFont="1" applyBorder="1" applyAlignment="1">
      <alignment horizontal="center" vertical="center"/>
    </xf>
    <xf numFmtId="0" fontId="15" fillId="0" borderId="25" xfId="2" applyFont="1" applyBorder="1" applyAlignment="1">
      <alignment horizontal="center" vertical="center"/>
    </xf>
    <xf numFmtId="0" fontId="36" fillId="0" borderId="2" xfId="2" applyFont="1" applyBorder="1" applyAlignment="1">
      <alignment horizontal="left" vertical="center"/>
    </xf>
    <xf numFmtId="0" fontId="36" fillId="0" borderId="26" xfId="2" applyFont="1" applyBorder="1" applyAlignment="1">
      <alignment vertical="center"/>
    </xf>
    <xf numFmtId="1" fontId="36" fillId="0" borderId="26" xfId="2" applyNumberFormat="1" applyFont="1" applyBorder="1" applyAlignment="1">
      <alignment horizontal="center" vertical="center"/>
    </xf>
    <xf numFmtId="0" fontId="36" fillId="0" borderId="26" xfId="2" applyFont="1" applyBorder="1" applyAlignment="1">
      <alignment horizontal="center" vertical="center"/>
    </xf>
    <xf numFmtId="0" fontId="15" fillId="0" borderId="26" xfId="2" applyFont="1" applyBorder="1" applyAlignment="1">
      <alignment horizontal="right" vertical="center"/>
    </xf>
    <xf numFmtId="0" fontId="49" fillId="0" borderId="26" xfId="2" applyFont="1" applyBorder="1" applyAlignment="1">
      <alignment horizontal="center" vertical="center"/>
    </xf>
    <xf numFmtId="0" fontId="15" fillId="0" borderId="26" xfId="2" applyFont="1" applyBorder="1" applyAlignment="1">
      <alignment horizontal="center" vertical="center"/>
    </xf>
    <xf numFmtId="0" fontId="15" fillId="0" borderId="27" xfId="2" applyFont="1" applyBorder="1" applyAlignment="1">
      <alignment horizontal="center" vertical="center"/>
    </xf>
    <xf numFmtId="0" fontId="36" fillId="0" borderId="16" xfId="3" applyFont="1" applyBorder="1"/>
    <xf numFmtId="0" fontId="1" fillId="0" borderId="0" xfId="0" applyFont="1"/>
  </cellXfs>
  <cellStyles count="4">
    <cellStyle name="Normal" xfId="0" builtinId="0"/>
    <cellStyle name="Normal_DDUC-QH" xfId="2"/>
    <cellStyle name="Normal_H150" xfId="3"/>
    <cellStyle name="Normal_MAU-TV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selection sqref="A1:XFD1048576"/>
    </sheetView>
  </sheetViews>
  <sheetFormatPr defaultColWidth="9.7109375" defaultRowHeight="14.25" x14ac:dyDescent="0.2"/>
  <cols>
    <col min="1" max="13" width="6.7109375" style="5" customWidth="1"/>
    <col min="14" max="256" width="9.7109375" style="5"/>
    <col min="257" max="269" width="6.7109375" style="5" customWidth="1"/>
    <col min="270" max="512" width="9.7109375" style="5"/>
    <col min="513" max="525" width="6.7109375" style="5" customWidth="1"/>
    <col min="526" max="768" width="9.7109375" style="5"/>
    <col min="769" max="781" width="6.7109375" style="5" customWidth="1"/>
    <col min="782" max="1024" width="9.7109375" style="5"/>
    <col min="1025" max="1037" width="6.7109375" style="5" customWidth="1"/>
    <col min="1038" max="1280" width="9.7109375" style="5"/>
    <col min="1281" max="1293" width="6.7109375" style="5" customWidth="1"/>
    <col min="1294" max="1536" width="9.7109375" style="5"/>
    <col min="1537" max="1549" width="6.7109375" style="5" customWidth="1"/>
    <col min="1550" max="1792" width="9.7109375" style="5"/>
    <col min="1793" max="1805" width="6.7109375" style="5" customWidth="1"/>
    <col min="1806" max="2048" width="9.7109375" style="5"/>
    <col min="2049" max="2061" width="6.7109375" style="5" customWidth="1"/>
    <col min="2062" max="2304" width="9.7109375" style="5"/>
    <col min="2305" max="2317" width="6.7109375" style="5" customWidth="1"/>
    <col min="2318" max="2560" width="9.7109375" style="5"/>
    <col min="2561" max="2573" width="6.7109375" style="5" customWidth="1"/>
    <col min="2574" max="2816" width="9.7109375" style="5"/>
    <col min="2817" max="2829" width="6.7109375" style="5" customWidth="1"/>
    <col min="2830" max="3072" width="9.7109375" style="5"/>
    <col min="3073" max="3085" width="6.7109375" style="5" customWidth="1"/>
    <col min="3086" max="3328" width="9.7109375" style="5"/>
    <col min="3329" max="3341" width="6.7109375" style="5" customWidth="1"/>
    <col min="3342" max="3584" width="9.7109375" style="5"/>
    <col min="3585" max="3597" width="6.7109375" style="5" customWidth="1"/>
    <col min="3598" max="3840" width="9.7109375" style="5"/>
    <col min="3841" max="3853" width="6.7109375" style="5" customWidth="1"/>
    <col min="3854" max="4096" width="9.7109375" style="5"/>
    <col min="4097" max="4109" width="6.7109375" style="5" customWidth="1"/>
    <col min="4110" max="4352" width="9.7109375" style="5"/>
    <col min="4353" max="4365" width="6.7109375" style="5" customWidth="1"/>
    <col min="4366" max="4608" width="9.7109375" style="5"/>
    <col min="4609" max="4621" width="6.7109375" style="5" customWidth="1"/>
    <col min="4622" max="4864" width="9.7109375" style="5"/>
    <col min="4865" max="4877" width="6.7109375" style="5" customWidth="1"/>
    <col min="4878" max="5120" width="9.7109375" style="5"/>
    <col min="5121" max="5133" width="6.7109375" style="5" customWidth="1"/>
    <col min="5134" max="5376" width="9.7109375" style="5"/>
    <col min="5377" max="5389" width="6.7109375" style="5" customWidth="1"/>
    <col min="5390" max="5632" width="9.7109375" style="5"/>
    <col min="5633" max="5645" width="6.7109375" style="5" customWidth="1"/>
    <col min="5646" max="5888" width="9.7109375" style="5"/>
    <col min="5889" max="5901" width="6.7109375" style="5" customWidth="1"/>
    <col min="5902" max="6144" width="9.7109375" style="5"/>
    <col min="6145" max="6157" width="6.7109375" style="5" customWidth="1"/>
    <col min="6158" max="6400" width="9.7109375" style="5"/>
    <col min="6401" max="6413" width="6.7109375" style="5" customWidth="1"/>
    <col min="6414" max="6656" width="9.7109375" style="5"/>
    <col min="6657" max="6669" width="6.7109375" style="5" customWidth="1"/>
    <col min="6670" max="6912" width="9.7109375" style="5"/>
    <col min="6913" max="6925" width="6.7109375" style="5" customWidth="1"/>
    <col min="6926" max="7168" width="9.7109375" style="5"/>
    <col min="7169" max="7181" width="6.7109375" style="5" customWidth="1"/>
    <col min="7182" max="7424" width="9.7109375" style="5"/>
    <col min="7425" max="7437" width="6.7109375" style="5" customWidth="1"/>
    <col min="7438" max="7680" width="9.7109375" style="5"/>
    <col min="7681" max="7693" width="6.7109375" style="5" customWidth="1"/>
    <col min="7694" max="7936" width="9.7109375" style="5"/>
    <col min="7937" max="7949" width="6.7109375" style="5" customWidth="1"/>
    <col min="7950" max="8192" width="9.7109375" style="5"/>
    <col min="8193" max="8205" width="6.7109375" style="5" customWidth="1"/>
    <col min="8206" max="8448" width="9.7109375" style="5"/>
    <col min="8449" max="8461" width="6.7109375" style="5" customWidth="1"/>
    <col min="8462" max="8704" width="9.7109375" style="5"/>
    <col min="8705" max="8717" width="6.7109375" style="5" customWidth="1"/>
    <col min="8718" max="8960" width="9.7109375" style="5"/>
    <col min="8961" max="8973" width="6.7109375" style="5" customWidth="1"/>
    <col min="8974" max="9216" width="9.7109375" style="5"/>
    <col min="9217" max="9229" width="6.7109375" style="5" customWidth="1"/>
    <col min="9230" max="9472" width="9.7109375" style="5"/>
    <col min="9473" max="9485" width="6.7109375" style="5" customWidth="1"/>
    <col min="9486" max="9728" width="9.7109375" style="5"/>
    <col min="9729" max="9741" width="6.7109375" style="5" customWidth="1"/>
    <col min="9742" max="9984" width="9.7109375" style="5"/>
    <col min="9985" max="9997" width="6.7109375" style="5" customWidth="1"/>
    <col min="9998" max="10240" width="9.7109375" style="5"/>
    <col min="10241" max="10253" width="6.7109375" style="5" customWidth="1"/>
    <col min="10254" max="10496" width="9.7109375" style="5"/>
    <col min="10497" max="10509" width="6.7109375" style="5" customWidth="1"/>
    <col min="10510" max="10752" width="9.7109375" style="5"/>
    <col min="10753" max="10765" width="6.7109375" style="5" customWidth="1"/>
    <col min="10766" max="11008" width="9.7109375" style="5"/>
    <col min="11009" max="11021" width="6.7109375" style="5" customWidth="1"/>
    <col min="11022" max="11264" width="9.7109375" style="5"/>
    <col min="11265" max="11277" width="6.7109375" style="5" customWidth="1"/>
    <col min="11278" max="11520" width="9.7109375" style="5"/>
    <col min="11521" max="11533" width="6.7109375" style="5" customWidth="1"/>
    <col min="11534" max="11776" width="9.7109375" style="5"/>
    <col min="11777" max="11789" width="6.7109375" style="5" customWidth="1"/>
    <col min="11790" max="12032" width="9.7109375" style="5"/>
    <col min="12033" max="12045" width="6.7109375" style="5" customWidth="1"/>
    <col min="12046" max="12288" width="9.7109375" style="5"/>
    <col min="12289" max="12301" width="6.7109375" style="5" customWidth="1"/>
    <col min="12302" max="12544" width="9.7109375" style="5"/>
    <col min="12545" max="12557" width="6.7109375" style="5" customWidth="1"/>
    <col min="12558" max="12800" width="9.7109375" style="5"/>
    <col min="12801" max="12813" width="6.7109375" style="5" customWidth="1"/>
    <col min="12814" max="13056" width="9.7109375" style="5"/>
    <col min="13057" max="13069" width="6.7109375" style="5" customWidth="1"/>
    <col min="13070" max="13312" width="9.7109375" style="5"/>
    <col min="13313" max="13325" width="6.7109375" style="5" customWidth="1"/>
    <col min="13326" max="13568" width="9.7109375" style="5"/>
    <col min="13569" max="13581" width="6.7109375" style="5" customWidth="1"/>
    <col min="13582" max="13824" width="9.7109375" style="5"/>
    <col min="13825" max="13837" width="6.7109375" style="5" customWidth="1"/>
    <col min="13838" max="14080" width="9.7109375" style="5"/>
    <col min="14081" max="14093" width="6.7109375" style="5" customWidth="1"/>
    <col min="14094" max="14336" width="9.7109375" style="5"/>
    <col min="14337" max="14349" width="6.7109375" style="5" customWidth="1"/>
    <col min="14350" max="14592" width="9.7109375" style="5"/>
    <col min="14593" max="14605" width="6.7109375" style="5" customWidth="1"/>
    <col min="14606" max="14848" width="9.7109375" style="5"/>
    <col min="14849" max="14861" width="6.7109375" style="5" customWidth="1"/>
    <col min="14862" max="15104" width="9.7109375" style="5"/>
    <col min="15105" max="15117" width="6.7109375" style="5" customWidth="1"/>
    <col min="15118" max="15360" width="9.7109375" style="5"/>
    <col min="15361" max="15373" width="6.7109375" style="5" customWidth="1"/>
    <col min="15374" max="15616" width="9.7109375" style="5"/>
    <col min="15617" max="15629" width="6.7109375" style="5" customWidth="1"/>
    <col min="15630" max="15872" width="9.7109375" style="5"/>
    <col min="15873" max="15885" width="6.7109375" style="5" customWidth="1"/>
    <col min="15886" max="16128" width="9.7109375" style="5"/>
    <col min="16129" max="16141" width="6.7109375" style="5" customWidth="1"/>
    <col min="16142" max="16384" width="9.7109375" style="5"/>
  </cols>
  <sheetData>
    <row r="1" spans="1:13" ht="16.5" customHeight="1" x14ac:dyDescent="0.25">
      <c r="A1" s="1" t="s">
        <v>0</v>
      </c>
      <c r="B1" s="2"/>
      <c r="C1" s="3"/>
      <c r="D1" s="2"/>
      <c r="E1" s="4"/>
      <c r="F1" s="4"/>
      <c r="G1" s="4"/>
      <c r="H1" s="4"/>
      <c r="I1" s="4"/>
      <c r="J1" s="2"/>
      <c r="K1" s="4"/>
      <c r="L1" s="4"/>
      <c r="M1" s="4"/>
    </row>
    <row r="2" spans="1:13" ht="16.5" customHeight="1" x14ac:dyDescent="0.3">
      <c r="A2" s="1" t="s">
        <v>1</v>
      </c>
      <c r="B2" s="2"/>
      <c r="C2" s="6"/>
      <c r="D2" s="7"/>
      <c r="E2" s="8" t="s">
        <v>2</v>
      </c>
      <c r="F2" s="9"/>
      <c r="G2" s="9"/>
      <c r="H2" s="9"/>
      <c r="I2" s="10"/>
      <c r="J2" s="11"/>
      <c r="K2" s="4"/>
      <c r="L2" s="4"/>
      <c r="M2" s="4"/>
    </row>
    <row r="3" spans="1:13" ht="16.5" customHeight="1" x14ac:dyDescent="0.25">
      <c r="A3" s="12"/>
      <c r="B3" s="13"/>
      <c r="C3" s="13"/>
      <c r="D3" s="14"/>
      <c r="E3" s="15"/>
      <c r="F3" s="16" t="s">
        <v>3</v>
      </c>
      <c r="G3" s="17">
        <v>2008</v>
      </c>
      <c r="H3" s="17"/>
      <c r="I3" s="18"/>
      <c r="J3" s="19"/>
      <c r="K3" s="20" t="s">
        <v>4</v>
      </c>
      <c r="L3" s="20"/>
      <c r="M3" s="4"/>
    </row>
    <row r="4" spans="1:13" ht="16.5" customHeight="1" x14ac:dyDescent="0.2">
      <c r="A4" s="21" t="s">
        <v>5</v>
      </c>
      <c r="B4" s="22" t="s">
        <v>6</v>
      </c>
      <c r="C4" s="23" t="s">
        <v>7</v>
      </c>
      <c r="D4" s="22" t="s">
        <v>8</v>
      </c>
      <c r="E4" s="22" t="s">
        <v>9</v>
      </c>
      <c r="F4" s="22" t="s">
        <v>10</v>
      </c>
      <c r="G4" s="22" t="s">
        <v>11</v>
      </c>
      <c r="H4" s="22" t="s">
        <v>12</v>
      </c>
      <c r="I4" s="22" t="s">
        <v>13</v>
      </c>
      <c r="J4" s="22" t="s">
        <v>14</v>
      </c>
      <c r="K4" s="22" t="s">
        <v>15</v>
      </c>
      <c r="L4" s="22" t="s">
        <v>16</v>
      </c>
      <c r="M4" s="24" t="s">
        <v>17</v>
      </c>
    </row>
    <row r="5" spans="1:13" ht="16.5" customHeight="1" x14ac:dyDescent="0.2">
      <c r="A5" s="25">
        <v>1</v>
      </c>
      <c r="B5" s="26" t="s">
        <v>18</v>
      </c>
      <c r="C5" s="27" t="s">
        <v>19</v>
      </c>
      <c r="D5" s="27" t="s">
        <v>20</v>
      </c>
      <c r="E5" s="27" t="s">
        <v>21</v>
      </c>
      <c r="F5" s="27" t="s">
        <v>22</v>
      </c>
      <c r="G5" s="27" t="s">
        <v>23</v>
      </c>
      <c r="H5" s="27" t="s">
        <v>24</v>
      </c>
      <c r="I5" s="27" t="s">
        <v>25</v>
      </c>
      <c r="J5" s="27" t="s">
        <v>26</v>
      </c>
      <c r="K5" s="27" t="s">
        <v>27</v>
      </c>
      <c r="L5" s="27" t="s">
        <v>28</v>
      </c>
      <c r="M5" s="28" t="s">
        <v>29</v>
      </c>
    </row>
    <row r="6" spans="1:13" ht="16.5" customHeight="1" x14ac:dyDescent="0.2">
      <c r="A6" s="29">
        <v>2</v>
      </c>
      <c r="B6" s="30" t="s">
        <v>30</v>
      </c>
      <c r="C6" s="31" t="s">
        <v>31</v>
      </c>
      <c r="D6" s="31" t="s">
        <v>32</v>
      </c>
      <c r="E6" s="31" t="s">
        <v>33</v>
      </c>
      <c r="F6" s="31" t="s">
        <v>34</v>
      </c>
      <c r="G6" s="31" t="s">
        <v>35</v>
      </c>
      <c r="H6" s="31" t="s">
        <v>36</v>
      </c>
      <c r="I6" s="31" t="s">
        <v>37</v>
      </c>
      <c r="J6" s="31" t="s">
        <v>38</v>
      </c>
      <c r="K6" s="31" t="s">
        <v>39</v>
      </c>
      <c r="L6" s="31" t="s">
        <v>40</v>
      </c>
      <c r="M6" s="32" t="s">
        <v>29</v>
      </c>
    </row>
    <row r="7" spans="1:13" ht="16.5" customHeight="1" x14ac:dyDescent="0.2">
      <c r="A7" s="29">
        <v>3</v>
      </c>
      <c r="B7" s="30" t="s">
        <v>41</v>
      </c>
      <c r="C7" s="31" t="s">
        <v>42</v>
      </c>
      <c r="D7" s="31" t="s">
        <v>43</v>
      </c>
      <c r="E7" s="31" t="s">
        <v>44</v>
      </c>
      <c r="F7" s="31" t="s">
        <v>45</v>
      </c>
      <c r="G7" s="31" t="s">
        <v>46</v>
      </c>
      <c r="H7" s="31" t="s">
        <v>47</v>
      </c>
      <c r="I7" s="31" t="s">
        <v>46</v>
      </c>
      <c r="J7" s="31" t="s">
        <v>48</v>
      </c>
      <c r="K7" s="31" t="s">
        <v>49</v>
      </c>
      <c r="L7" s="31" t="s">
        <v>50</v>
      </c>
      <c r="M7" s="32" t="s">
        <v>51</v>
      </c>
    </row>
    <row r="8" spans="1:13" ht="16.5" customHeight="1" x14ac:dyDescent="0.2">
      <c r="A8" s="29">
        <v>4</v>
      </c>
      <c r="B8" s="30" t="s">
        <v>52</v>
      </c>
      <c r="C8" s="31" t="s">
        <v>53</v>
      </c>
      <c r="D8" s="31" t="s">
        <v>54</v>
      </c>
      <c r="E8" s="31" t="s">
        <v>55</v>
      </c>
      <c r="F8" s="31" t="s">
        <v>56</v>
      </c>
      <c r="G8" s="31" t="s">
        <v>57</v>
      </c>
      <c r="H8" s="31" t="s">
        <v>58</v>
      </c>
      <c r="I8" s="31" t="s">
        <v>59</v>
      </c>
      <c r="J8" s="31" t="s">
        <v>60</v>
      </c>
      <c r="K8" s="31" t="s">
        <v>61</v>
      </c>
      <c r="L8" s="31" t="s">
        <v>62</v>
      </c>
      <c r="M8" s="32" t="s">
        <v>63</v>
      </c>
    </row>
    <row r="9" spans="1:13" ht="16.5" customHeight="1" x14ac:dyDescent="0.2">
      <c r="A9" s="29">
        <v>5</v>
      </c>
      <c r="B9" s="30" t="s">
        <v>64</v>
      </c>
      <c r="C9" s="31" t="s">
        <v>65</v>
      </c>
      <c r="D9" s="31" t="s">
        <v>66</v>
      </c>
      <c r="E9" s="31" t="s">
        <v>18</v>
      </c>
      <c r="F9" s="31" t="s">
        <v>67</v>
      </c>
      <c r="G9" s="31" t="s">
        <v>68</v>
      </c>
      <c r="H9" s="31" t="s">
        <v>69</v>
      </c>
      <c r="I9" s="31" t="s">
        <v>70</v>
      </c>
      <c r="J9" s="31" t="s">
        <v>71</v>
      </c>
      <c r="K9" s="31" t="s">
        <v>72</v>
      </c>
      <c r="L9" s="31" t="s">
        <v>73</v>
      </c>
      <c r="M9" s="32" t="s">
        <v>74</v>
      </c>
    </row>
    <row r="10" spans="1:13" ht="16.5" customHeight="1" x14ac:dyDescent="0.2">
      <c r="A10" s="29">
        <v>6</v>
      </c>
      <c r="B10" s="30" t="s">
        <v>75</v>
      </c>
      <c r="C10" s="31" t="s">
        <v>76</v>
      </c>
      <c r="D10" s="31" t="s">
        <v>77</v>
      </c>
      <c r="E10" s="31" t="s">
        <v>78</v>
      </c>
      <c r="F10" s="31" t="s">
        <v>79</v>
      </c>
      <c r="G10" s="31" t="s">
        <v>80</v>
      </c>
      <c r="H10" s="31" t="s">
        <v>81</v>
      </c>
      <c r="I10" s="31" t="s">
        <v>82</v>
      </c>
      <c r="J10" s="31" t="s">
        <v>83</v>
      </c>
      <c r="K10" s="31" t="s">
        <v>84</v>
      </c>
      <c r="L10" s="31" t="s">
        <v>85</v>
      </c>
      <c r="M10" s="32" t="s">
        <v>86</v>
      </c>
    </row>
    <row r="11" spans="1:13" ht="16.5" customHeight="1" x14ac:dyDescent="0.2">
      <c r="A11" s="29">
        <v>7</v>
      </c>
      <c r="B11" s="30" t="s">
        <v>30</v>
      </c>
      <c r="C11" s="31" t="s">
        <v>87</v>
      </c>
      <c r="D11" s="31" t="s">
        <v>33</v>
      </c>
      <c r="E11" s="31" t="s">
        <v>88</v>
      </c>
      <c r="F11" s="31" t="s">
        <v>78</v>
      </c>
      <c r="G11" s="31" t="s">
        <v>89</v>
      </c>
      <c r="H11" s="31" t="s">
        <v>90</v>
      </c>
      <c r="I11" s="31" t="s">
        <v>91</v>
      </c>
      <c r="J11" s="31" t="s">
        <v>92</v>
      </c>
      <c r="K11" s="31" t="s">
        <v>35</v>
      </c>
      <c r="L11" s="31" t="s">
        <v>93</v>
      </c>
      <c r="M11" s="32" t="s">
        <v>94</v>
      </c>
    </row>
    <row r="12" spans="1:13" ht="16.5" customHeight="1" x14ac:dyDescent="0.2">
      <c r="A12" s="29">
        <v>8</v>
      </c>
      <c r="B12" s="30" t="s">
        <v>95</v>
      </c>
      <c r="C12" s="31" t="s">
        <v>96</v>
      </c>
      <c r="D12" s="31" t="s">
        <v>97</v>
      </c>
      <c r="E12" s="31" t="s">
        <v>98</v>
      </c>
      <c r="F12" s="31" t="s">
        <v>33</v>
      </c>
      <c r="G12" s="31" t="s">
        <v>99</v>
      </c>
      <c r="H12" s="31" t="s">
        <v>100</v>
      </c>
      <c r="I12" s="31" t="s">
        <v>101</v>
      </c>
      <c r="J12" s="31" t="s">
        <v>102</v>
      </c>
      <c r="K12" s="31" t="s">
        <v>103</v>
      </c>
      <c r="L12" s="31" t="s">
        <v>104</v>
      </c>
      <c r="M12" s="32" t="s">
        <v>94</v>
      </c>
    </row>
    <row r="13" spans="1:13" ht="16.5" customHeight="1" x14ac:dyDescent="0.2">
      <c r="A13" s="29">
        <v>9</v>
      </c>
      <c r="B13" s="30" t="s">
        <v>105</v>
      </c>
      <c r="C13" s="31" t="s">
        <v>53</v>
      </c>
      <c r="D13" s="31" t="s">
        <v>106</v>
      </c>
      <c r="E13" s="31" t="s">
        <v>107</v>
      </c>
      <c r="F13" s="31" t="s">
        <v>54</v>
      </c>
      <c r="G13" s="31" t="s">
        <v>108</v>
      </c>
      <c r="H13" s="31" t="s">
        <v>109</v>
      </c>
      <c r="I13" s="31" t="s">
        <v>110</v>
      </c>
      <c r="J13" s="31" t="s">
        <v>111</v>
      </c>
      <c r="K13" s="31" t="s">
        <v>112</v>
      </c>
      <c r="L13" s="31" t="s">
        <v>113</v>
      </c>
      <c r="M13" s="32" t="s">
        <v>114</v>
      </c>
    </row>
    <row r="14" spans="1:13" ht="16.5" customHeight="1" x14ac:dyDescent="0.2">
      <c r="A14" s="29">
        <v>10</v>
      </c>
      <c r="B14" s="30" t="s">
        <v>115</v>
      </c>
      <c r="C14" s="31" t="s">
        <v>116</v>
      </c>
      <c r="D14" s="31" t="s">
        <v>41</v>
      </c>
      <c r="E14" s="31" t="s">
        <v>18</v>
      </c>
      <c r="F14" s="31" t="s">
        <v>117</v>
      </c>
      <c r="G14" s="31" t="s">
        <v>118</v>
      </c>
      <c r="H14" s="31" t="s">
        <v>84</v>
      </c>
      <c r="I14" s="31" t="s">
        <v>119</v>
      </c>
      <c r="J14" s="31" t="s">
        <v>120</v>
      </c>
      <c r="K14" s="31" t="s">
        <v>57</v>
      </c>
      <c r="L14" s="31" t="s">
        <v>121</v>
      </c>
      <c r="M14" s="32" t="s">
        <v>122</v>
      </c>
    </row>
    <row r="15" spans="1:13" ht="16.5" customHeight="1" x14ac:dyDescent="0.2">
      <c r="A15" s="29">
        <v>11</v>
      </c>
      <c r="B15" s="30" t="s">
        <v>123</v>
      </c>
      <c r="C15" s="31" t="s">
        <v>124</v>
      </c>
      <c r="D15" s="31" t="s">
        <v>98</v>
      </c>
      <c r="E15" s="31" t="s">
        <v>125</v>
      </c>
      <c r="F15" s="31" t="s">
        <v>126</v>
      </c>
      <c r="G15" s="31" t="s">
        <v>127</v>
      </c>
      <c r="H15" s="31" t="s">
        <v>128</v>
      </c>
      <c r="I15" s="31" t="s">
        <v>129</v>
      </c>
      <c r="J15" s="31" t="s">
        <v>130</v>
      </c>
      <c r="K15" s="31" t="s">
        <v>131</v>
      </c>
      <c r="L15" s="31" t="s">
        <v>89</v>
      </c>
      <c r="M15" s="32" t="s">
        <v>132</v>
      </c>
    </row>
    <row r="16" spans="1:13" ht="16.5" customHeight="1" x14ac:dyDescent="0.2">
      <c r="A16" s="29">
        <v>12</v>
      </c>
      <c r="B16" s="30" t="s">
        <v>56</v>
      </c>
      <c r="C16" s="31" t="s">
        <v>32</v>
      </c>
      <c r="D16" s="31" t="s">
        <v>33</v>
      </c>
      <c r="E16" s="31" t="s">
        <v>33</v>
      </c>
      <c r="F16" s="31" t="s">
        <v>77</v>
      </c>
      <c r="G16" s="31" t="s">
        <v>84</v>
      </c>
      <c r="H16" s="31" t="s">
        <v>133</v>
      </c>
      <c r="I16" s="31" t="s">
        <v>134</v>
      </c>
      <c r="J16" s="31" t="s">
        <v>135</v>
      </c>
      <c r="K16" s="31" t="s">
        <v>136</v>
      </c>
      <c r="L16" s="31" t="s">
        <v>137</v>
      </c>
      <c r="M16" s="32" t="s">
        <v>138</v>
      </c>
    </row>
    <row r="17" spans="1:13" ht="16.5" customHeight="1" x14ac:dyDescent="0.2">
      <c r="A17" s="29">
        <v>13</v>
      </c>
      <c r="B17" s="30" t="s">
        <v>107</v>
      </c>
      <c r="C17" s="31" t="s">
        <v>105</v>
      </c>
      <c r="D17" s="31" t="s">
        <v>139</v>
      </c>
      <c r="E17" s="31" t="s">
        <v>65</v>
      </c>
      <c r="F17" s="31" t="s">
        <v>140</v>
      </c>
      <c r="G17" s="31" t="s">
        <v>141</v>
      </c>
      <c r="H17" s="31" t="s">
        <v>142</v>
      </c>
      <c r="I17" s="31" t="s">
        <v>143</v>
      </c>
      <c r="J17" s="31" t="s">
        <v>144</v>
      </c>
      <c r="K17" s="31" t="s">
        <v>145</v>
      </c>
      <c r="L17" s="31" t="s">
        <v>146</v>
      </c>
      <c r="M17" s="32" t="s">
        <v>147</v>
      </c>
    </row>
    <row r="18" spans="1:13" ht="16.5" customHeight="1" x14ac:dyDescent="0.2">
      <c r="A18" s="29">
        <v>14</v>
      </c>
      <c r="B18" s="30" t="s">
        <v>95</v>
      </c>
      <c r="C18" s="31" t="s">
        <v>148</v>
      </c>
      <c r="D18" s="31" t="s">
        <v>43</v>
      </c>
      <c r="E18" s="31" t="s">
        <v>149</v>
      </c>
      <c r="F18" s="31" t="s">
        <v>150</v>
      </c>
      <c r="G18" s="31" t="s">
        <v>151</v>
      </c>
      <c r="H18" s="31" t="s">
        <v>152</v>
      </c>
      <c r="I18" s="31" t="s">
        <v>153</v>
      </c>
      <c r="J18" s="31" t="s">
        <v>118</v>
      </c>
      <c r="K18" s="31" t="s">
        <v>154</v>
      </c>
      <c r="L18" s="31" t="s">
        <v>155</v>
      </c>
      <c r="M18" s="32" t="s">
        <v>156</v>
      </c>
    </row>
    <row r="19" spans="1:13" ht="16.5" customHeight="1" x14ac:dyDescent="0.2">
      <c r="A19" s="29">
        <v>15</v>
      </c>
      <c r="B19" s="30" t="s">
        <v>30</v>
      </c>
      <c r="C19" s="31" t="s">
        <v>157</v>
      </c>
      <c r="D19" s="31" t="s">
        <v>75</v>
      </c>
      <c r="E19" s="31" t="s">
        <v>158</v>
      </c>
      <c r="F19" s="31" t="s">
        <v>56</v>
      </c>
      <c r="G19" s="31" t="s">
        <v>159</v>
      </c>
      <c r="H19" s="31" t="s">
        <v>160</v>
      </c>
      <c r="I19" s="31" t="s">
        <v>161</v>
      </c>
      <c r="J19" s="31" t="s">
        <v>27</v>
      </c>
      <c r="K19" s="31" t="s">
        <v>162</v>
      </c>
      <c r="L19" s="31" t="s">
        <v>152</v>
      </c>
      <c r="M19" s="32" t="s">
        <v>114</v>
      </c>
    </row>
    <row r="20" spans="1:13" ht="16.5" customHeight="1" x14ac:dyDescent="0.2">
      <c r="A20" s="29">
        <v>16</v>
      </c>
      <c r="B20" s="30" t="s">
        <v>163</v>
      </c>
      <c r="C20" s="31" t="s">
        <v>164</v>
      </c>
      <c r="D20" s="31" t="s">
        <v>165</v>
      </c>
      <c r="E20" s="31" t="s">
        <v>166</v>
      </c>
      <c r="F20" s="31" t="s">
        <v>124</v>
      </c>
      <c r="G20" s="31" t="s">
        <v>167</v>
      </c>
      <c r="H20" s="31" t="s">
        <v>168</v>
      </c>
      <c r="I20" s="31" t="s">
        <v>169</v>
      </c>
      <c r="J20" s="31" t="s">
        <v>39</v>
      </c>
      <c r="K20" s="31" t="s">
        <v>170</v>
      </c>
      <c r="L20" s="31" t="s">
        <v>171</v>
      </c>
      <c r="M20" s="32" t="s">
        <v>172</v>
      </c>
    </row>
    <row r="21" spans="1:13" ht="16.5" customHeight="1" x14ac:dyDescent="0.2">
      <c r="A21" s="29">
        <v>17</v>
      </c>
      <c r="B21" s="30" t="s">
        <v>124</v>
      </c>
      <c r="C21" s="31" t="s">
        <v>53</v>
      </c>
      <c r="D21" s="31" t="s">
        <v>173</v>
      </c>
      <c r="E21" s="31" t="s">
        <v>174</v>
      </c>
      <c r="F21" s="31" t="s">
        <v>64</v>
      </c>
      <c r="G21" s="31" t="s">
        <v>175</v>
      </c>
      <c r="H21" s="31" t="s">
        <v>176</v>
      </c>
      <c r="I21" s="31" t="s">
        <v>177</v>
      </c>
      <c r="J21" s="31" t="s">
        <v>178</v>
      </c>
      <c r="K21" s="31" t="s">
        <v>170</v>
      </c>
      <c r="L21" s="31" t="s">
        <v>179</v>
      </c>
      <c r="M21" s="32" t="s">
        <v>180</v>
      </c>
    </row>
    <row r="22" spans="1:13" ht="16.5" customHeight="1" x14ac:dyDescent="0.2">
      <c r="A22" s="29">
        <v>18</v>
      </c>
      <c r="B22" s="30" t="s">
        <v>41</v>
      </c>
      <c r="C22" s="31" t="s">
        <v>32</v>
      </c>
      <c r="D22" s="31" t="s">
        <v>181</v>
      </c>
      <c r="E22" s="31" t="s">
        <v>182</v>
      </c>
      <c r="F22" s="31" t="s">
        <v>182</v>
      </c>
      <c r="G22" s="31" t="s">
        <v>183</v>
      </c>
      <c r="H22" s="31" t="s">
        <v>184</v>
      </c>
      <c r="I22" s="31" t="s">
        <v>185</v>
      </c>
      <c r="J22" s="31" t="s">
        <v>80</v>
      </c>
      <c r="K22" s="31" t="s">
        <v>170</v>
      </c>
      <c r="L22" s="31" t="s">
        <v>178</v>
      </c>
      <c r="M22" s="32" t="s">
        <v>186</v>
      </c>
    </row>
    <row r="23" spans="1:13" ht="16.5" customHeight="1" x14ac:dyDescent="0.2">
      <c r="A23" s="29">
        <v>19</v>
      </c>
      <c r="B23" s="30" t="s">
        <v>187</v>
      </c>
      <c r="C23" s="31" t="s">
        <v>188</v>
      </c>
      <c r="D23" s="31" t="s">
        <v>189</v>
      </c>
      <c r="E23" s="31" t="s">
        <v>190</v>
      </c>
      <c r="F23" s="31" t="s">
        <v>191</v>
      </c>
      <c r="G23" s="31" t="s">
        <v>192</v>
      </c>
      <c r="H23" s="31" t="s">
        <v>193</v>
      </c>
      <c r="I23" s="31" t="s">
        <v>194</v>
      </c>
      <c r="J23" s="31" t="s">
        <v>195</v>
      </c>
      <c r="K23" s="31" t="s">
        <v>29</v>
      </c>
      <c r="L23" s="31" t="s">
        <v>196</v>
      </c>
      <c r="M23" s="32" t="s">
        <v>197</v>
      </c>
    </row>
    <row r="24" spans="1:13" ht="16.5" customHeight="1" x14ac:dyDescent="0.2">
      <c r="A24" s="29">
        <v>20</v>
      </c>
      <c r="B24" s="30" t="s">
        <v>124</v>
      </c>
      <c r="C24" s="31" t="s">
        <v>76</v>
      </c>
      <c r="D24" s="31" t="s">
        <v>198</v>
      </c>
      <c r="E24" s="31" t="s">
        <v>199</v>
      </c>
      <c r="F24" s="31" t="s">
        <v>122</v>
      </c>
      <c r="G24" s="31" t="s">
        <v>200</v>
      </c>
      <c r="H24" s="31" t="s">
        <v>201</v>
      </c>
      <c r="I24" s="31" t="s">
        <v>202</v>
      </c>
      <c r="J24" s="31" t="s">
        <v>203</v>
      </c>
      <c r="K24" s="31" t="s">
        <v>74</v>
      </c>
      <c r="L24" s="31" t="s">
        <v>204</v>
      </c>
      <c r="M24" s="32" t="s">
        <v>172</v>
      </c>
    </row>
    <row r="25" spans="1:13" ht="16.5" customHeight="1" x14ac:dyDescent="0.2">
      <c r="A25" s="29">
        <v>21</v>
      </c>
      <c r="B25" s="30" t="s">
        <v>107</v>
      </c>
      <c r="C25" s="31" t="s">
        <v>126</v>
      </c>
      <c r="D25" s="31" t="s">
        <v>22</v>
      </c>
      <c r="E25" s="31" t="s">
        <v>205</v>
      </c>
      <c r="F25" s="31" t="s">
        <v>206</v>
      </c>
      <c r="G25" s="31" t="s">
        <v>207</v>
      </c>
      <c r="H25" s="31" t="s">
        <v>208</v>
      </c>
      <c r="I25" s="31" t="s">
        <v>209</v>
      </c>
      <c r="J25" s="31" t="s">
        <v>103</v>
      </c>
      <c r="K25" s="31" t="s">
        <v>210</v>
      </c>
      <c r="L25" s="31" t="s">
        <v>211</v>
      </c>
      <c r="M25" s="32" t="s">
        <v>212</v>
      </c>
    </row>
    <row r="26" spans="1:13" ht="16.5" customHeight="1" x14ac:dyDescent="0.2">
      <c r="A26" s="29">
        <v>22</v>
      </c>
      <c r="B26" s="30" t="s">
        <v>125</v>
      </c>
      <c r="C26" s="31" t="s">
        <v>96</v>
      </c>
      <c r="D26" s="31" t="s">
        <v>213</v>
      </c>
      <c r="E26" s="31" t="s">
        <v>123</v>
      </c>
      <c r="F26" s="31" t="s">
        <v>214</v>
      </c>
      <c r="G26" s="31" t="s">
        <v>37</v>
      </c>
      <c r="H26" s="31" t="s">
        <v>215</v>
      </c>
      <c r="I26" s="31" t="s">
        <v>216</v>
      </c>
      <c r="J26" s="31" t="s">
        <v>217</v>
      </c>
      <c r="K26" s="31" t="s">
        <v>74</v>
      </c>
      <c r="L26" s="31" t="s">
        <v>218</v>
      </c>
      <c r="M26" s="32" t="s">
        <v>219</v>
      </c>
    </row>
    <row r="27" spans="1:13" ht="16.5" customHeight="1" x14ac:dyDescent="0.2">
      <c r="A27" s="29">
        <v>23</v>
      </c>
      <c r="B27" s="30" t="s">
        <v>157</v>
      </c>
      <c r="C27" s="31" t="s">
        <v>96</v>
      </c>
      <c r="D27" s="31" t="s">
        <v>78</v>
      </c>
      <c r="E27" s="31" t="s">
        <v>125</v>
      </c>
      <c r="F27" s="31" t="s">
        <v>220</v>
      </c>
      <c r="G27" s="31" t="s">
        <v>221</v>
      </c>
      <c r="H27" s="31" t="s">
        <v>222</v>
      </c>
      <c r="I27" s="31" t="s">
        <v>223</v>
      </c>
      <c r="J27" s="31" t="s">
        <v>224</v>
      </c>
      <c r="K27" s="31" t="s">
        <v>179</v>
      </c>
      <c r="L27" s="31" t="s">
        <v>225</v>
      </c>
      <c r="M27" s="32" t="s">
        <v>68</v>
      </c>
    </row>
    <row r="28" spans="1:13" ht="16.5" customHeight="1" x14ac:dyDescent="0.2">
      <c r="A28" s="29">
        <v>24</v>
      </c>
      <c r="B28" s="30" t="s">
        <v>226</v>
      </c>
      <c r="C28" s="31" t="s">
        <v>227</v>
      </c>
      <c r="D28" s="31" t="s">
        <v>126</v>
      </c>
      <c r="E28" s="31" t="s">
        <v>157</v>
      </c>
      <c r="F28" s="31" t="s">
        <v>228</v>
      </c>
      <c r="G28" s="31" t="s">
        <v>229</v>
      </c>
      <c r="H28" s="31" t="s">
        <v>230</v>
      </c>
      <c r="I28" s="31" t="s">
        <v>137</v>
      </c>
      <c r="J28" s="31" t="s">
        <v>231</v>
      </c>
      <c r="K28" s="31" t="s">
        <v>232</v>
      </c>
      <c r="L28" s="31" t="s">
        <v>233</v>
      </c>
      <c r="M28" s="32" t="s">
        <v>180</v>
      </c>
    </row>
    <row r="29" spans="1:13" ht="16.5" customHeight="1" x14ac:dyDescent="0.2">
      <c r="A29" s="29">
        <v>25</v>
      </c>
      <c r="B29" s="30" t="s">
        <v>227</v>
      </c>
      <c r="C29" s="31" t="s">
        <v>105</v>
      </c>
      <c r="D29" s="31" t="s">
        <v>234</v>
      </c>
      <c r="E29" s="31" t="s">
        <v>157</v>
      </c>
      <c r="F29" s="31" t="s">
        <v>235</v>
      </c>
      <c r="G29" s="31" t="s">
        <v>135</v>
      </c>
      <c r="H29" s="31" t="s">
        <v>236</v>
      </c>
      <c r="I29" s="31" t="s">
        <v>237</v>
      </c>
      <c r="J29" s="31" t="s">
        <v>196</v>
      </c>
      <c r="K29" s="31" t="s">
        <v>27</v>
      </c>
      <c r="L29" s="31" t="s">
        <v>233</v>
      </c>
      <c r="M29" s="32" t="s">
        <v>180</v>
      </c>
    </row>
    <row r="30" spans="1:13" ht="16.5" customHeight="1" x14ac:dyDescent="0.2">
      <c r="A30" s="29">
        <v>26</v>
      </c>
      <c r="B30" s="30" t="s">
        <v>126</v>
      </c>
      <c r="C30" s="31" t="s">
        <v>158</v>
      </c>
      <c r="D30" s="31" t="s">
        <v>95</v>
      </c>
      <c r="E30" s="31" t="s">
        <v>98</v>
      </c>
      <c r="F30" s="31" t="s">
        <v>238</v>
      </c>
      <c r="G30" s="31" t="s">
        <v>239</v>
      </c>
      <c r="H30" s="31" t="s">
        <v>240</v>
      </c>
      <c r="I30" s="31" t="s">
        <v>241</v>
      </c>
      <c r="J30" s="31" t="s">
        <v>242</v>
      </c>
      <c r="K30" s="31" t="s">
        <v>196</v>
      </c>
      <c r="L30" s="31" t="s">
        <v>243</v>
      </c>
      <c r="M30" s="32" t="s">
        <v>68</v>
      </c>
    </row>
    <row r="31" spans="1:13" ht="16.5" customHeight="1" x14ac:dyDescent="0.2">
      <c r="A31" s="29">
        <v>27</v>
      </c>
      <c r="B31" s="30" t="s">
        <v>125</v>
      </c>
      <c r="C31" s="31" t="s">
        <v>33</v>
      </c>
      <c r="D31" s="31" t="s">
        <v>244</v>
      </c>
      <c r="E31" s="31" t="s">
        <v>157</v>
      </c>
      <c r="F31" s="31" t="s">
        <v>245</v>
      </c>
      <c r="G31" s="31" t="s">
        <v>246</v>
      </c>
      <c r="H31" s="31" t="s">
        <v>247</v>
      </c>
      <c r="I31" s="31" t="s">
        <v>248</v>
      </c>
      <c r="J31" s="31" t="s">
        <v>249</v>
      </c>
      <c r="K31" s="31" t="s">
        <v>109</v>
      </c>
      <c r="L31" s="31" t="s">
        <v>250</v>
      </c>
      <c r="M31" s="32" t="s">
        <v>132</v>
      </c>
    </row>
    <row r="32" spans="1:13" ht="16.5" customHeight="1" x14ac:dyDescent="0.2">
      <c r="A32" s="29">
        <v>28</v>
      </c>
      <c r="B32" s="30" t="s">
        <v>139</v>
      </c>
      <c r="C32" s="31" t="s">
        <v>97</v>
      </c>
      <c r="D32" s="31" t="s">
        <v>125</v>
      </c>
      <c r="E32" s="31" t="s">
        <v>251</v>
      </c>
      <c r="F32" s="31" t="s">
        <v>252</v>
      </c>
      <c r="G32" s="31" t="s">
        <v>253</v>
      </c>
      <c r="H32" s="31" t="s">
        <v>254</v>
      </c>
      <c r="I32" s="31" t="s">
        <v>255</v>
      </c>
      <c r="J32" s="31" t="s">
        <v>256</v>
      </c>
      <c r="K32" s="31" t="s">
        <v>159</v>
      </c>
      <c r="L32" s="31" t="s">
        <v>131</v>
      </c>
      <c r="M32" s="32" t="s">
        <v>257</v>
      </c>
    </row>
    <row r="33" spans="1:13" ht="16.5" customHeight="1" x14ac:dyDescent="0.2">
      <c r="A33" s="29">
        <v>29</v>
      </c>
      <c r="B33" s="30" t="s">
        <v>116</v>
      </c>
      <c r="C33" s="33" t="s">
        <v>258</v>
      </c>
      <c r="D33" s="31" t="s">
        <v>227</v>
      </c>
      <c r="E33" s="31" t="s">
        <v>95</v>
      </c>
      <c r="F33" s="31" t="s">
        <v>259</v>
      </c>
      <c r="G33" s="31" t="s">
        <v>25</v>
      </c>
      <c r="H33" s="31" t="s">
        <v>260</v>
      </c>
      <c r="I33" s="31" t="s">
        <v>261</v>
      </c>
      <c r="J33" s="31" t="s">
        <v>262</v>
      </c>
      <c r="K33" s="31" t="s">
        <v>80</v>
      </c>
      <c r="L33" s="31" t="s">
        <v>131</v>
      </c>
      <c r="M33" s="32" t="s">
        <v>212</v>
      </c>
    </row>
    <row r="34" spans="1:13" ht="16.5" customHeight="1" x14ac:dyDescent="0.2">
      <c r="A34" s="29">
        <v>30</v>
      </c>
      <c r="B34" s="30" t="s">
        <v>263</v>
      </c>
      <c r="C34" s="33"/>
      <c r="D34" s="31" t="s">
        <v>173</v>
      </c>
      <c r="E34" s="31" t="s">
        <v>264</v>
      </c>
      <c r="F34" s="31" t="s">
        <v>162</v>
      </c>
      <c r="G34" s="31" t="s">
        <v>265</v>
      </c>
      <c r="H34" s="31" t="s">
        <v>266</v>
      </c>
      <c r="I34" s="31" t="s">
        <v>267</v>
      </c>
      <c r="J34" s="31" t="s">
        <v>151</v>
      </c>
      <c r="K34" s="31" t="s">
        <v>233</v>
      </c>
      <c r="L34" s="31" t="s">
        <v>191</v>
      </c>
      <c r="M34" s="32" t="s">
        <v>268</v>
      </c>
    </row>
    <row r="35" spans="1:13" ht="16.5" customHeight="1" x14ac:dyDescent="0.2">
      <c r="A35" s="34">
        <v>31</v>
      </c>
      <c r="B35" s="35" t="s">
        <v>269</v>
      </c>
      <c r="C35" s="36"/>
      <c r="D35" s="37" t="s">
        <v>270</v>
      </c>
      <c r="E35" s="36"/>
      <c r="F35" s="37" t="s">
        <v>178</v>
      </c>
      <c r="G35" s="36"/>
      <c r="H35" s="37" t="s">
        <v>271</v>
      </c>
      <c r="I35" s="37" t="s">
        <v>247</v>
      </c>
      <c r="J35" s="36"/>
      <c r="K35" s="37" t="s">
        <v>218</v>
      </c>
      <c r="L35" s="36"/>
      <c r="M35" s="38" t="s">
        <v>219</v>
      </c>
    </row>
    <row r="36" spans="1:13" ht="16.5" customHeight="1" x14ac:dyDescent="0.2">
      <c r="A36" s="39" t="s">
        <v>272</v>
      </c>
      <c r="B36" s="40">
        <v>1724.3</v>
      </c>
      <c r="C36" s="41">
        <v>1757.2</v>
      </c>
      <c r="D36" s="41">
        <v>1700.7</v>
      </c>
      <c r="E36" s="41">
        <v>1710.9</v>
      </c>
      <c r="F36" s="41">
        <v>2198.6999999999998</v>
      </c>
      <c r="G36" s="41">
        <v>7391</v>
      </c>
      <c r="H36" s="41">
        <v>13461</v>
      </c>
      <c r="I36" s="41">
        <v>18080</v>
      </c>
      <c r="J36" s="41">
        <v>8583</v>
      </c>
      <c r="K36" s="41">
        <v>5004</v>
      </c>
      <c r="L36" s="41">
        <v>10235</v>
      </c>
      <c r="M36" s="42">
        <v>3294.3</v>
      </c>
    </row>
    <row r="37" spans="1:13" ht="16.5" customHeight="1" x14ac:dyDescent="0.2">
      <c r="A37" s="43" t="s">
        <v>273</v>
      </c>
      <c r="B37" s="30">
        <v>55.6</v>
      </c>
      <c r="C37" s="31">
        <v>60.6</v>
      </c>
      <c r="D37" s="31">
        <v>54.9</v>
      </c>
      <c r="E37" s="31">
        <v>57</v>
      </c>
      <c r="F37" s="31">
        <v>70.900000000000006</v>
      </c>
      <c r="G37" s="31">
        <v>246</v>
      </c>
      <c r="H37" s="31">
        <v>434</v>
      </c>
      <c r="I37" s="31">
        <v>583</v>
      </c>
      <c r="J37" s="31">
        <v>286</v>
      </c>
      <c r="K37" s="31">
        <v>161</v>
      </c>
      <c r="L37" s="31">
        <v>341</v>
      </c>
      <c r="M37" s="32">
        <v>106</v>
      </c>
    </row>
    <row r="38" spans="1:13" ht="16.5" customHeight="1" x14ac:dyDescent="0.2">
      <c r="A38" s="44" t="s">
        <v>274</v>
      </c>
      <c r="B38" s="30">
        <v>65.599999999999994</v>
      </c>
      <c r="C38" s="31">
        <v>74.099999999999994</v>
      </c>
      <c r="D38" s="31">
        <v>69.3</v>
      </c>
      <c r="E38" s="31">
        <v>73.2</v>
      </c>
      <c r="F38" s="31">
        <v>227</v>
      </c>
      <c r="G38" s="31">
        <v>498</v>
      </c>
      <c r="H38" s="31">
        <v>1960</v>
      </c>
      <c r="I38" s="31">
        <v>2030</v>
      </c>
      <c r="J38" s="31">
        <v>764</v>
      </c>
      <c r="K38" s="31">
        <v>295</v>
      </c>
      <c r="L38" s="31">
        <v>1530</v>
      </c>
      <c r="M38" s="32">
        <v>127</v>
      </c>
    </row>
    <row r="39" spans="1:13" ht="16.5" customHeight="1" x14ac:dyDescent="0.2">
      <c r="A39" s="44" t="s">
        <v>5</v>
      </c>
      <c r="B39" s="30">
        <v>4</v>
      </c>
      <c r="C39" s="31">
        <v>1</v>
      </c>
      <c r="D39" s="31">
        <v>1</v>
      </c>
      <c r="E39" s="31">
        <v>18</v>
      </c>
      <c r="F39" s="31">
        <v>31</v>
      </c>
      <c r="G39" s="31">
        <v>27</v>
      </c>
      <c r="H39" s="31">
        <v>25</v>
      </c>
      <c r="I39" s="31">
        <v>9</v>
      </c>
      <c r="J39" s="31">
        <v>4</v>
      </c>
      <c r="K39" s="31">
        <v>23</v>
      </c>
      <c r="L39" s="31">
        <v>2</v>
      </c>
      <c r="M39" s="32" t="s">
        <v>275</v>
      </c>
    </row>
    <row r="40" spans="1:13" ht="16.5" customHeight="1" x14ac:dyDescent="0.2">
      <c r="A40" s="44" t="s">
        <v>276</v>
      </c>
      <c r="B40" s="30">
        <v>44.1</v>
      </c>
      <c r="C40" s="31">
        <v>43.4</v>
      </c>
      <c r="D40" s="31">
        <v>42.6</v>
      </c>
      <c r="E40" s="31">
        <v>45.6</v>
      </c>
      <c r="F40" s="31">
        <v>42.6</v>
      </c>
      <c r="G40" s="31">
        <v>84.4</v>
      </c>
      <c r="H40" s="31">
        <v>151</v>
      </c>
      <c r="I40" s="31">
        <v>233</v>
      </c>
      <c r="J40" s="31">
        <v>134</v>
      </c>
      <c r="K40" s="31">
        <v>116</v>
      </c>
      <c r="L40" s="31">
        <v>129</v>
      </c>
      <c r="M40" s="32">
        <v>92</v>
      </c>
    </row>
    <row r="41" spans="1:13" ht="16.5" customHeight="1" x14ac:dyDescent="0.2">
      <c r="A41" s="45" t="s">
        <v>5</v>
      </c>
      <c r="B41" s="35">
        <v>5</v>
      </c>
      <c r="C41" s="37">
        <v>29</v>
      </c>
      <c r="D41" s="37" t="s">
        <v>277</v>
      </c>
      <c r="E41" s="37" t="s">
        <v>278</v>
      </c>
      <c r="F41" s="37" t="s">
        <v>279</v>
      </c>
      <c r="G41" s="37">
        <v>5</v>
      </c>
      <c r="H41" s="37">
        <v>11</v>
      </c>
      <c r="I41" s="37">
        <v>3</v>
      </c>
      <c r="J41" s="37">
        <v>25</v>
      </c>
      <c r="K41" s="37" t="s">
        <v>280</v>
      </c>
      <c r="L41" s="37">
        <v>30</v>
      </c>
      <c r="M41" s="38">
        <v>30</v>
      </c>
    </row>
    <row r="42" spans="1:13" ht="16.5" customHeight="1" x14ac:dyDescent="0.2">
      <c r="A42" s="46" t="s">
        <v>281</v>
      </c>
      <c r="B42" s="47"/>
      <c r="C42" s="48"/>
      <c r="D42" s="48" t="s">
        <v>282</v>
      </c>
      <c r="E42" s="48"/>
      <c r="F42" s="49"/>
      <c r="G42" s="50">
        <f>AVERAGE(B37:M37)</f>
        <v>204.66666666666666</v>
      </c>
      <c r="H42" s="51" t="s">
        <v>283</v>
      </c>
      <c r="I42" s="52" t="s">
        <v>284</v>
      </c>
      <c r="J42" s="49"/>
      <c r="K42" s="53" t="s">
        <v>284</v>
      </c>
      <c r="L42" s="47" t="s">
        <v>284</v>
      </c>
      <c r="M42" s="54"/>
    </row>
    <row r="43" spans="1:13" ht="16.5" customHeight="1" x14ac:dyDescent="0.2">
      <c r="A43" s="46" t="s">
        <v>285</v>
      </c>
      <c r="B43" s="47"/>
      <c r="C43" s="47"/>
      <c r="D43" s="47" t="s">
        <v>286</v>
      </c>
      <c r="E43" s="47"/>
      <c r="F43" s="47"/>
      <c r="G43" s="50">
        <f>MAX(B38:M38)</f>
        <v>2030</v>
      </c>
      <c r="H43" s="51" t="s">
        <v>283</v>
      </c>
      <c r="I43" s="55" t="s">
        <v>5</v>
      </c>
      <c r="J43" s="56">
        <f>HLOOKUP(G43,B38:M39,2,FALSE)</f>
        <v>9</v>
      </c>
      <c r="K43" s="57" t="s">
        <v>287</v>
      </c>
      <c r="L43" s="56" t="str">
        <f>MID("I   II  III IV  V   VI  VII VIII IX  X   XI  XII ",(MATCH(G43,B38:M38,0)-1)*4+1,4)</f>
        <v>VIII</v>
      </c>
      <c r="M43" s="54"/>
    </row>
    <row r="44" spans="1:13" ht="16.5" customHeight="1" x14ac:dyDescent="0.2">
      <c r="A44" s="58" t="s">
        <v>288</v>
      </c>
      <c r="B44" s="59"/>
      <c r="C44" s="59"/>
      <c r="D44" s="59" t="s">
        <v>289</v>
      </c>
      <c r="E44" s="59"/>
      <c r="F44" s="59"/>
      <c r="G44" s="60">
        <f>MIN(B40:M40)</f>
        <v>42.6</v>
      </c>
      <c r="H44" s="61" t="s">
        <v>290</v>
      </c>
      <c r="I44" s="62" t="s">
        <v>5</v>
      </c>
      <c r="J44" s="63" t="str">
        <f>HLOOKUP(G44,B40:M41,2,FALSE)</f>
        <v>18(4)</v>
      </c>
      <c r="K44" s="64" t="s">
        <v>287</v>
      </c>
      <c r="L44" s="63" t="str">
        <f>MID("I   II  III IV  V   VI  VII VIII IX  X   XI  XII ",(MATCH(G44,B40:M40,0)-1)*4+1,4)</f>
        <v xml:space="preserve">III </v>
      </c>
      <c r="M44" s="65"/>
    </row>
    <row r="45" spans="1:13" ht="16.5" customHeight="1" x14ac:dyDescent="0.25">
      <c r="A45" s="1" t="s">
        <v>0</v>
      </c>
      <c r="B45" s="2"/>
      <c r="C45" s="3"/>
      <c r="D45" s="2"/>
      <c r="E45" s="4"/>
      <c r="F45" s="4"/>
      <c r="G45" s="4"/>
      <c r="H45" s="4"/>
      <c r="I45" s="4"/>
      <c r="J45" s="2"/>
      <c r="K45" s="4"/>
      <c r="L45" s="4"/>
      <c r="M45" s="4"/>
    </row>
    <row r="46" spans="1:13" ht="16.5" customHeight="1" x14ac:dyDescent="0.3">
      <c r="A46" s="1" t="s">
        <v>1</v>
      </c>
      <c r="B46" s="2"/>
      <c r="C46" s="6"/>
      <c r="D46" s="7"/>
      <c r="E46" s="8" t="s">
        <v>2</v>
      </c>
      <c r="F46" s="9"/>
      <c r="G46" s="9"/>
      <c r="H46" s="9"/>
      <c r="I46" s="10"/>
      <c r="J46" s="11"/>
      <c r="K46" s="4"/>
      <c r="L46" s="4"/>
      <c r="M46" s="4"/>
    </row>
    <row r="47" spans="1:13" ht="16.5" customHeight="1" x14ac:dyDescent="0.25">
      <c r="A47" s="12"/>
      <c r="B47" s="13"/>
      <c r="C47" s="13"/>
      <c r="D47" s="14"/>
      <c r="E47" s="15"/>
      <c r="F47" s="16" t="s">
        <v>3</v>
      </c>
      <c r="G47" s="17">
        <v>2009</v>
      </c>
      <c r="H47" s="17"/>
      <c r="I47" s="18"/>
      <c r="J47" s="19"/>
      <c r="K47" s="20" t="s">
        <v>4</v>
      </c>
      <c r="L47" s="20"/>
      <c r="M47" s="4"/>
    </row>
    <row r="48" spans="1:13" ht="16.5" customHeight="1" x14ac:dyDescent="0.2">
      <c r="A48" s="21" t="s">
        <v>5</v>
      </c>
      <c r="B48" s="22" t="s">
        <v>6</v>
      </c>
      <c r="C48" s="23" t="s">
        <v>7</v>
      </c>
      <c r="D48" s="22" t="s">
        <v>8</v>
      </c>
      <c r="E48" s="22" t="s">
        <v>9</v>
      </c>
      <c r="F48" s="22" t="s">
        <v>10</v>
      </c>
      <c r="G48" s="22" t="s">
        <v>11</v>
      </c>
      <c r="H48" s="22" t="s">
        <v>12</v>
      </c>
      <c r="I48" s="22" t="s">
        <v>13</v>
      </c>
      <c r="J48" s="22" t="s">
        <v>14</v>
      </c>
      <c r="K48" s="22" t="s">
        <v>15</v>
      </c>
      <c r="L48" s="22" t="s">
        <v>16</v>
      </c>
      <c r="M48" s="24" t="s">
        <v>17</v>
      </c>
    </row>
    <row r="49" spans="1:13" ht="16.5" customHeight="1" x14ac:dyDescent="0.2">
      <c r="A49" s="25">
        <v>1</v>
      </c>
      <c r="B49" s="26" t="s">
        <v>291</v>
      </c>
      <c r="C49" s="27" t="s">
        <v>292</v>
      </c>
      <c r="D49" s="27" t="s">
        <v>293</v>
      </c>
      <c r="E49" s="27" t="s">
        <v>294</v>
      </c>
      <c r="F49" s="27" t="s">
        <v>295</v>
      </c>
      <c r="G49" s="27" t="s">
        <v>296</v>
      </c>
      <c r="H49" s="27" t="s">
        <v>297</v>
      </c>
      <c r="I49" s="27" t="s">
        <v>298</v>
      </c>
      <c r="J49" s="27" t="s">
        <v>171</v>
      </c>
      <c r="K49" s="27" t="s">
        <v>299</v>
      </c>
      <c r="L49" s="27" t="s">
        <v>300</v>
      </c>
      <c r="M49" s="28" t="s">
        <v>301</v>
      </c>
    </row>
    <row r="50" spans="1:13" ht="16.5" customHeight="1" x14ac:dyDescent="0.2">
      <c r="A50" s="29">
        <v>2</v>
      </c>
      <c r="B50" s="30" t="s">
        <v>302</v>
      </c>
      <c r="C50" s="31" t="s">
        <v>303</v>
      </c>
      <c r="D50" s="31" t="s">
        <v>304</v>
      </c>
      <c r="E50" s="31" t="s">
        <v>305</v>
      </c>
      <c r="F50" s="31" t="s">
        <v>306</v>
      </c>
      <c r="G50" s="31" t="s">
        <v>132</v>
      </c>
      <c r="H50" s="31" t="s">
        <v>307</v>
      </c>
      <c r="I50" s="31" t="s">
        <v>215</v>
      </c>
      <c r="J50" s="31" t="s">
        <v>84</v>
      </c>
      <c r="K50" s="31" t="s">
        <v>308</v>
      </c>
      <c r="L50" s="31" t="s">
        <v>309</v>
      </c>
      <c r="M50" s="32" t="s">
        <v>310</v>
      </c>
    </row>
    <row r="51" spans="1:13" ht="16.5" customHeight="1" x14ac:dyDescent="0.2">
      <c r="A51" s="29">
        <v>3</v>
      </c>
      <c r="B51" s="30" t="s">
        <v>212</v>
      </c>
      <c r="C51" s="31" t="s">
        <v>311</v>
      </c>
      <c r="D51" s="31" t="s">
        <v>312</v>
      </c>
      <c r="E51" s="31" t="s">
        <v>313</v>
      </c>
      <c r="F51" s="31" t="s">
        <v>314</v>
      </c>
      <c r="G51" s="31" t="s">
        <v>210</v>
      </c>
      <c r="H51" s="31" t="s">
        <v>315</v>
      </c>
      <c r="I51" s="31" t="s">
        <v>179</v>
      </c>
      <c r="J51" s="31" t="s">
        <v>57</v>
      </c>
      <c r="K51" s="31" t="s">
        <v>292</v>
      </c>
      <c r="L51" s="31" t="s">
        <v>309</v>
      </c>
      <c r="M51" s="32" t="s">
        <v>316</v>
      </c>
    </row>
    <row r="52" spans="1:13" ht="16.5" customHeight="1" x14ac:dyDescent="0.2">
      <c r="A52" s="29">
        <v>4</v>
      </c>
      <c r="B52" s="30" t="s">
        <v>212</v>
      </c>
      <c r="C52" s="31" t="s">
        <v>317</v>
      </c>
      <c r="D52" s="31" t="s">
        <v>293</v>
      </c>
      <c r="E52" s="31" t="s">
        <v>294</v>
      </c>
      <c r="F52" s="31" t="s">
        <v>303</v>
      </c>
      <c r="G52" s="31" t="s">
        <v>23</v>
      </c>
      <c r="H52" s="31" t="s">
        <v>40</v>
      </c>
      <c r="I52" s="31" t="s">
        <v>145</v>
      </c>
      <c r="J52" s="31" t="s">
        <v>318</v>
      </c>
      <c r="K52" s="31" t="s">
        <v>319</v>
      </c>
      <c r="L52" s="31" t="s">
        <v>320</v>
      </c>
      <c r="M52" s="32" t="s">
        <v>316</v>
      </c>
    </row>
    <row r="53" spans="1:13" ht="16.5" customHeight="1" x14ac:dyDescent="0.2">
      <c r="A53" s="29">
        <v>5</v>
      </c>
      <c r="B53" s="30" t="s">
        <v>302</v>
      </c>
      <c r="C53" s="31" t="s">
        <v>313</v>
      </c>
      <c r="D53" s="31" t="s">
        <v>321</v>
      </c>
      <c r="E53" s="31" t="s">
        <v>322</v>
      </c>
      <c r="F53" s="31" t="s">
        <v>323</v>
      </c>
      <c r="G53" s="31" t="s">
        <v>324</v>
      </c>
      <c r="H53" s="31" t="s">
        <v>325</v>
      </c>
      <c r="I53" s="31" t="s">
        <v>326</v>
      </c>
      <c r="J53" s="31" t="s">
        <v>210</v>
      </c>
      <c r="K53" s="31" t="s">
        <v>327</v>
      </c>
      <c r="L53" s="31" t="s">
        <v>105</v>
      </c>
      <c r="M53" s="32" t="s">
        <v>328</v>
      </c>
    </row>
    <row r="54" spans="1:13" ht="16.5" customHeight="1" x14ac:dyDescent="0.2">
      <c r="A54" s="29">
        <v>6</v>
      </c>
      <c r="B54" s="30" t="s">
        <v>329</v>
      </c>
      <c r="C54" s="31" t="s">
        <v>313</v>
      </c>
      <c r="D54" s="31" t="s">
        <v>330</v>
      </c>
      <c r="E54" s="31" t="s">
        <v>331</v>
      </c>
      <c r="F54" s="31" t="s">
        <v>332</v>
      </c>
      <c r="G54" s="31" t="s">
        <v>333</v>
      </c>
      <c r="H54" s="31" t="s">
        <v>334</v>
      </c>
      <c r="I54" s="31" t="s">
        <v>335</v>
      </c>
      <c r="J54" s="31" t="s">
        <v>29</v>
      </c>
      <c r="K54" s="31" t="s">
        <v>336</v>
      </c>
      <c r="L54" s="31" t="s">
        <v>125</v>
      </c>
      <c r="M54" s="32" t="s">
        <v>337</v>
      </c>
    </row>
    <row r="55" spans="1:13" ht="16.5" customHeight="1" x14ac:dyDescent="0.2">
      <c r="A55" s="29">
        <v>7</v>
      </c>
      <c r="B55" s="30" t="s">
        <v>338</v>
      </c>
      <c r="C55" s="31" t="s">
        <v>292</v>
      </c>
      <c r="D55" s="31" t="s">
        <v>339</v>
      </c>
      <c r="E55" s="31" t="s">
        <v>340</v>
      </c>
      <c r="F55" s="31" t="s">
        <v>341</v>
      </c>
      <c r="G55" s="31" t="s">
        <v>342</v>
      </c>
      <c r="H55" s="31" t="s">
        <v>343</v>
      </c>
      <c r="I55" s="31" t="s">
        <v>344</v>
      </c>
      <c r="J55" s="31" t="s">
        <v>345</v>
      </c>
      <c r="K55" s="31" t="s">
        <v>317</v>
      </c>
      <c r="L55" s="31" t="s">
        <v>346</v>
      </c>
      <c r="M55" s="32" t="s">
        <v>347</v>
      </c>
    </row>
    <row r="56" spans="1:13" ht="16.5" customHeight="1" x14ac:dyDescent="0.2">
      <c r="A56" s="29">
        <v>8</v>
      </c>
      <c r="B56" s="30" t="s">
        <v>348</v>
      </c>
      <c r="C56" s="31" t="s">
        <v>349</v>
      </c>
      <c r="D56" s="31" t="s">
        <v>350</v>
      </c>
      <c r="E56" s="31" t="s">
        <v>351</v>
      </c>
      <c r="F56" s="31" t="s">
        <v>304</v>
      </c>
      <c r="G56" s="31" t="s">
        <v>352</v>
      </c>
      <c r="H56" s="31" t="s">
        <v>353</v>
      </c>
      <c r="I56" s="31" t="s">
        <v>61</v>
      </c>
      <c r="J56" s="31" t="s">
        <v>138</v>
      </c>
      <c r="K56" s="31" t="s">
        <v>341</v>
      </c>
      <c r="L56" s="31" t="s">
        <v>87</v>
      </c>
      <c r="M56" s="32" t="s">
        <v>354</v>
      </c>
    </row>
    <row r="57" spans="1:13" ht="16.5" customHeight="1" x14ac:dyDescent="0.2">
      <c r="A57" s="29">
        <v>9</v>
      </c>
      <c r="B57" s="30" t="s">
        <v>355</v>
      </c>
      <c r="C57" s="31" t="s">
        <v>312</v>
      </c>
      <c r="D57" s="31" t="s">
        <v>53</v>
      </c>
      <c r="E57" s="31" t="s">
        <v>356</v>
      </c>
      <c r="F57" s="31" t="s">
        <v>357</v>
      </c>
      <c r="G57" s="31" t="s">
        <v>358</v>
      </c>
      <c r="H57" s="31" t="s">
        <v>359</v>
      </c>
      <c r="I57" s="31" t="s">
        <v>360</v>
      </c>
      <c r="J57" s="31" t="s">
        <v>156</v>
      </c>
      <c r="K57" s="31" t="s">
        <v>361</v>
      </c>
      <c r="L57" s="31" t="s">
        <v>41</v>
      </c>
      <c r="M57" s="32" t="s">
        <v>362</v>
      </c>
    </row>
    <row r="58" spans="1:13" ht="16.5" customHeight="1" x14ac:dyDescent="0.2">
      <c r="A58" s="29">
        <v>10</v>
      </c>
      <c r="B58" s="30" t="s">
        <v>313</v>
      </c>
      <c r="C58" s="31" t="s">
        <v>363</v>
      </c>
      <c r="D58" s="31" t="s">
        <v>364</v>
      </c>
      <c r="E58" s="31" t="s">
        <v>365</v>
      </c>
      <c r="F58" s="31" t="s">
        <v>349</v>
      </c>
      <c r="G58" s="31" t="s">
        <v>312</v>
      </c>
      <c r="H58" s="31" t="s">
        <v>366</v>
      </c>
      <c r="I58" s="31" t="s">
        <v>367</v>
      </c>
      <c r="J58" s="31" t="s">
        <v>132</v>
      </c>
      <c r="K58" s="31" t="s">
        <v>368</v>
      </c>
      <c r="L58" s="31" t="s">
        <v>157</v>
      </c>
      <c r="M58" s="32" t="s">
        <v>369</v>
      </c>
    </row>
    <row r="59" spans="1:13" ht="16.5" customHeight="1" x14ac:dyDescent="0.2">
      <c r="A59" s="29">
        <v>11</v>
      </c>
      <c r="B59" s="30" t="s">
        <v>349</v>
      </c>
      <c r="C59" s="31" t="s">
        <v>339</v>
      </c>
      <c r="D59" s="31" t="s">
        <v>52</v>
      </c>
      <c r="E59" s="31" t="s">
        <v>370</v>
      </c>
      <c r="F59" s="31" t="s">
        <v>371</v>
      </c>
      <c r="G59" s="31" t="s">
        <v>233</v>
      </c>
      <c r="H59" s="31" t="s">
        <v>372</v>
      </c>
      <c r="I59" s="31" t="s">
        <v>373</v>
      </c>
      <c r="J59" s="31" t="s">
        <v>374</v>
      </c>
      <c r="K59" s="31" t="s">
        <v>322</v>
      </c>
      <c r="L59" s="31" t="s">
        <v>375</v>
      </c>
      <c r="M59" s="32" t="s">
        <v>376</v>
      </c>
    </row>
    <row r="60" spans="1:13" ht="16.5" customHeight="1" x14ac:dyDescent="0.2">
      <c r="A60" s="29">
        <v>12</v>
      </c>
      <c r="B60" s="30" t="s">
        <v>349</v>
      </c>
      <c r="C60" s="31" t="s">
        <v>294</v>
      </c>
      <c r="D60" s="31" t="s">
        <v>20</v>
      </c>
      <c r="E60" s="31" t="s">
        <v>19</v>
      </c>
      <c r="F60" s="31" t="s">
        <v>296</v>
      </c>
      <c r="G60" s="31" t="s">
        <v>345</v>
      </c>
      <c r="H60" s="31" t="s">
        <v>70</v>
      </c>
      <c r="I60" s="31" t="s">
        <v>243</v>
      </c>
      <c r="J60" s="31" t="s">
        <v>377</v>
      </c>
      <c r="K60" s="31" t="s">
        <v>378</v>
      </c>
      <c r="L60" s="31" t="s">
        <v>379</v>
      </c>
      <c r="M60" s="32" t="s">
        <v>380</v>
      </c>
    </row>
    <row r="61" spans="1:13" ht="16.5" customHeight="1" x14ac:dyDescent="0.2">
      <c r="A61" s="29">
        <v>13</v>
      </c>
      <c r="B61" s="30" t="s">
        <v>381</v>
      </c>
      <c r="C61" s="31" t="s">
        <v>53</v>
      </c>
      <c r="D61" s="31" t="s">
        <v>382</v>
      </c>
      <c r="E61" s="31" t="s">
        <v>339</v>
      </c>
      <c r="F61" s="31" t="s">
        <v>383</v>
      </c>
      <c r="G61" s="31" t="s">
        <v>384</v>
      </c>
      <c r="H61" s="31" t="s">
        <v>315</v>
      </c>
      <c r="I61" s="31" t="s">
        <v>210</v>
      </c>
      <c r="J61" s="31" t="s">
        <v>306</v>
      </c>
      <c r="K61" s="31" t="s">
        <v>339</v>
      </c>
      <c r="L61" s="31" t="s">
        <v>385</v>
      </c>
      <c r="M61" s="32" t="s">
        <v>369</v>
      </c>
    </row>
    <row r="62" spans="1:13" ht="16.5" customHeight="1" x14ac:dyDescent="0.2">
      <c r="A62" s="29">
        <v>14</v>
      </c>
      <c r="B62" s="30" t="s">
        <v>377</v>
      </c>
      <c r="C62" s="31" t="s">
        <v>52</v>
      </c>
      <c r="D62" s="31" t="s">
        <v>365</v>
      </c>
      <c r="E62" s="31" t="s">
        <v>51</v>
      </c>
      <c r="F62" s="31" t="s">
        <v>80</v>
      </c>
      <c r="G62" s="31" t="s">
        <v>191</v>
      </c>
      <c r="H62" s="31" t="s">
        <v>207</v>
      </c>
      <c r="I62" s="31" t="s">
        <v>131</v>
      </c>
      <c r="J62" s="31" t="s">
        <v>386</v>
      </c>
      <c r="K62" s="31" t="s">
        <v>382</v>
      </c>
      <c r="L62" s="31" t="s">
        <v>362</v>
      </c>
      <c r="M62" s="32" t="s">
        <v>376</v>
      </c>
    </row>
    <row r="63" spans="1:13" ht="16.5" customHeight="1" x14ac:dyDescent="0.2">
      <c r="A63" s="29">
        <v>15</v>
      </c>
      <c r="B63" s="30" t="s">
        <v>387</v>
      </c>
      <c r="C63" s="31" t="s">
        <v>388</v>
      </c>
      <c r="D63" s="31" t="s">
        <v>95</v>
      </c>
      <c r="E63" s="31" t="s">
        <v>389</v>
      </c>
      <c r="F63" s="31" t="s">
        <v>390</v>
      </c>
      <c r="G63" s="31" t="s">
        <v>391</v>
      </c>
      <c r="H63" s="31" t="s">
        <v>392</v>
      </c>
      <c r="I63" s="31" t="s">
        <v>393</v>
      </c>
      <c r="J63" s="31" t="s">
        <v>394</v>
      </c>
      <c r="K63" s="31" t="s">
        <v>395</v>
      </c>
      <c r="L63" s="31" t="s">
        <v>354</v>
      </c>
      <c r="M63" s="32" t="s">
        <v>396</v>
      </c>
    </row>
    <row r="64" spans="1:13" ht="16.5" customHeight="1" x14ac:dyDescent="0.2">
      <c r="A64" s="29">
        <v>16</v>
      </c>
      <c r="B64" s="30" t="s">
        <v>397</v>
      </c>
      <c r="C64" s="31" t="s">
        <v>398</v>
      </c>
      <c r="D64" s="31" t="s">
        <v>32</v>
      </c>
      <c r="E64" s="31" t="s">
        <v>311</v>
      </c>
      <c r="F64" s="31" t="s">
        <v>399</v>
      </c>
      <c r="G64" s="31" t="s">
        <v>38</v>
      </c>
      <c r="H64" s="31" t="s">
        <v>400</v>
      </c>
      <c r="I64" s="31" t="s">
        <v>401</v>
      </c>
      <c r="J64" s="31" t="s">
        <v>402</v>
      </c>
      <c r="K64" s="31" t="s">
        <v>365</v>
      </c>
      <c r="L64" s="31" t="s">
        <v>403</v>
      </c>
      <c r="M64" s="32" t="s">
        <v>404</v>
      </c>
    </row>
    <row r="65" spans="1:13" ht="16.5" customHeight="1" x14ac:dyDescent="0.2">
      <c r="A65" s="29">
        <v>17</v>
      </c>
      <c r="B65" s="30" t="s">
        <v>303</v>
      </c>
      <c r="C65" s="31" t="s">
        <v>19</v>
      </c>
      <c r="D65" s="31" t="s">
        <v>405</v>
      </c>
      <c r="E65" s="31" t="s">
        <v>406</v>
      </c>
      <c r="F65" s="31" t="s">
        <v>407</v>
      </c>
      <c r="G65" s="31" t="s">
        <v>408</v>
      </c>
      <c r="H65" s="31" t="s">
        <v>409</v>
      </c>
      <c r="I65" s="31" t="s">
        <v>391</v>
      </c>
      <c r="J65" s="31" t="s">
        <v>410</v>
      </c>
      <c r="K65" s="31" t="s">
        <v>65</v>
      </c>
      <c r="L65" s="31" t="s">
        <v>301</v>
      </c>
      <c r="M65" s="32" t="s">
        <v>328</v>
      </c>
    </row>
    <row r="66" spans="1:13" ht="16.5" customHeight="1" x14ac:dyDescent="0.2">
      <c r="A66" s="29">
        <v>18</v>
      </c>
      <c r="B66" s="30" t="s">
        <v>303</v>
      </c>
      <c r="C66" s="31" t="s">
        <v>411</v>
      </c>
      <c r="D66" s="31" t="s">
        <v>164</v>
      </c>
      <c r="E66" s="31" t="s">
        <v>65</v>
      </c>
      <c r="F66" s="31" t="s">
        <v>412</v>
      </c>
      <c r="G66" s="31" t="s">
        <v>413</v>
      </c>
      <c r="H66" s="31" t="s">
        <v>229</v>
      </c>
      <c r="I66" s="31" t="s">
        <v>215</v>
      </c>
      <c r="J66" s="31" t="s">
        <v>180</v>
      </c>
      <c r="K66" s="31" t="s">
        <v>52</v>
      </c>
      <c r="L66" s="31" t="s">
        <v>414</v>
      </c>
      <c r="M66" s="32" t="s">
        <v>414</v>
      </c>
    </row>
    <row r="67" spans="1:13" ht="16.5" customHeight="1" x14ac:dyDescent="0.2">
      <c r="A67" s="29">
        <v>19</v>
      </c>
      <c r="B67" s="30" t="s">
        <v>415</v>
      </c>
      <c r="C67" s="31" t="s">
        <v>416</v>
      </c>
      <c r="D67" s="31" t="s">
        <v>30</v>
      </c>
      <c r="E67" s="31" t="s">
        <v>304</v>
      </c>
      <c r="F67" s="31" t="s">
        <v>61</v>
      </c>
      <c r="G67" s="31" t="s">
        <v>127</v>
      </c>
      <c r="H67" s="31" t="s">
        <v>203</v>
      </c>
      <c r="I67" s="31" t="s">
        <v>221</v>
      </c>
      <c r="J67" s="31" t="s">
        <v>417</v>
      </c>
      <c r="K67" s="31" t="s">
        <v>418</v>
      </c>
      <c r="L67" s="31" t="s">
        <v>419</v>
      </c>
      <c r="M67" s="32" t="s">
        <v>379</v>
      </c>
    </row>
    <row r="68" spans="1:13" ht="16.5" customHeight="1" x14ac:dyDescent="0.2">
      <c r="A68" s="29">
        <v>20</v>
      </c>
      <c r="B68" s="30" t="s">
        <v>305</v>
      </c>
      <c r="C68" s="31" t="s">
        <v>55</v>
      </c>
      <c r="D68" s="31" t="s">
        <v>87</v>
      </c>
      <c r="E68" s="31" t="s">
        <v>341</v>
      </c>
      <c r="F68" s="31" t="s">
        <v>127</v>
      </c>
      <c r="G68" s="31" t="s">
        <v>233</v>
      </c>
      <c r="H68" s="31" t="s">
        <v>84</v>
      </c>
      <c r="I68" s="31" t="s">
        <v>420</v>
      </c>
      <c r="J68" s="31" t="s">
        <v>394</v>
      </c>
      <c r="K68" s="31" t="s">
        <v>421</v>
      </c>
      <c r="L68" s="31" t="s">
        <v>328</v>
      </c>
      <c r="M68" s="32" t="s">
        <v>380</v>
      </c>
    </row>
    <row r="69" spans="1:13" ht="16.5" customHeight="1" x14ac:dyDescent="0.2">
      <c r="A69" s="29">
        <v>21</v>
      </c>
      <c r="B69" s="30" t="s">
        <v>371</v>
      </c>
      <c r="C69" s="31" t="s">
        <v>422</v>
      </c>
      <c r="D69" s="31" t="s">
        <v>423</v>
      </c>
      <c r="E69" s="31" t="s">
        <v>382</v>
      </c>
      <c r="F69" s="31" t="s">
        <v>103</v>
      </c>
      <c r="G69" s="31" t="s">
        <v>424</v>
      </c>
      <c r="H69" s="31" t="s">
        <v>425</v>
      </c>
      <c r="I69" s="31" t="s">
        <v>426</v>
      </c>
      <c r="J69" s="31" t="s">
        <v>179</v>
      </c>
      <c r="K69" s="31" t="s">
        <v>416</v>
      </c>
      <c r="L69" s="31" t="s">
        <v>380</v>
      </c>
      <c r="M69" s="32" t="s">
        <v>427</v>
      </c>
    </row>
    <row r="70" spans="1:13" ht="16.5" customHeight="1" x14ac:dyDescent="0.2">
      <c r="A70" s="29">
        <v>22</v>
      </c>
      <c r="B70" s="30" t="s">
        <v>322</v>
      </c>
      <c r="C70" s="31" t="s">
        <v>323</v>
      </c>
      <c r="D70" s="31" t="s">
        <v>388</v>
      </c>
      <c r="E70" s="31" t="s">
        <v>428</v>
      </c>
      <c r="F70" s="31" t="s">
        <v>429</v>
      </c>
      <c r="G70" s="31" t="s">
        <v>409</v>
      </c>
      <c r="H70" s="31" t="s">
        <v>211</v>
      </c>
      <c r="I70" s="31" t="s">
        <v>420</v>
      </c>
      <c r="J70" s="31" t="s">
        <v>196</v>
      </c>
      <c r="K70" s="31" t="s">
        <v>365</v>
      </c>
      <c r="L70" s="31" t="s">
        <v>430</v>
      </c>
      <c r="M70" s="32" t="s">
        <v>347</v>
      </c>
    </row>
    <row r="71" spans="1:13" ht="16.5" customHeight="1" x14ac:dyDescent="0.2">
      <c r="A71" s="29">
        <v>23</v>
      </c>
      <c r="B71" s="30" t="s">
        <v>377</v>
      </c>
      <c r="C71" s="31" t="s">
        <v>125</v>
      </c>
      <c r="D71" s="31" t="s">
        <v>33</v>
      </c>
      <c r="E71" s="31" t="s">
        <v>341</v>
      </c>
      <c r="F71" s="31" t="s">
        <v>210</v>
      </c>
      <c r="G71" s="31" t="s">
        <v>49</v>
      </c>
      <c r="H71" s="31" t="s">
        <v>431</v>
      </c>
      <c r="I71" s="31" t="s">
        <v>154</v>
      </c>
      <c r="J71" s="31" t="s">
        <v>432</v>
      </c>
      <c r="K71" s="31" t="s">
        <v>433</v>
      </c>
      <c r="L71" s="31" t="s">
        <v>414</v>
      </c>
      <c r="M71" s="32" t="s">
        <v>396</v>
      </c>
    </row>
    <row r="72" spans="1:13" ht="16.5" customHeight="1" x14ac:dyDescent="0.2">
      <c r="A72" s="29">
        <v>24</v>
      </c>
      <c r="B72" s="30" t="s">
        <v>371</v>
      </c>
      <c r="C72" s="31" t="s">
        <v>321</v>
      </c>
      <c r="D72" s="31" t="s">
        <v>157</v>
      </c>
      <c r="E72" s="31" t="s">
        <v>434</v>
      </c>
      <c r="F72" s="31" t="s">
        <v>63</v>
      </c>
      <c r="G72" s="31" t="s">
        <v>435</v>
      </c>
      <c r="H72" s="31" t="s">
        <v>393</v>
      </c>
      <c r="I72" s="31" t="s">
        <v>250</v>
      </c>
      <c r="J72" s="31" t="s">
        <v>436</v>
      </c>
      <c r="K72" s="31" t="s">
        <v>416</v>
      </c>
      <c r="L72" s="31" t="s">
        <v>380</v>
      </c>
      <c r="M72" s="32" t="s">
        <v>347</v>
      </c>
    </row>
    <row r="73" spans="1:13" ht="16.5" customHeight="1" x14ac:dyDescent="0.2">
      <c r="A73" s="29">
        <v>25</v>
      </c>
      <c r="B73" s="30" t="s">
        <v>437</v>
      </c>
      <c r="C73" s="31" t="s">
        <v>149</v>
      </c>
      <c r="D73" s="31" t="s">
        <v>18</v>
      </c>
      <c r="E73" s="31" t="s">
        <v>416</v>
      </c>
      <c r="F73" s="31" t="s">
        <v>318</v>
      </c>
      <c r="G73" s="31" t="s">
        <v>250</v>
      </c>
      <c r="H73" s="31" t="s">
        <v>218</v>
      </c>
      <c r="I73" s="31" t="s">
        <v>345</v>
      </c>
      <c r="J73" s="31" t="s">
        <v>438</v>
      </c>
      <c r="K73" s="31" t="s">
        <v>365</v>
      </c>
      <c r="L73" s="31" t="s">
        <v>337</v>
      </c>
      <c r="M73" s="32" t="s">
        <v>362</v>
      </c>
    </row>
    <row r="74" spans="1:13" ht="16.5" customHeight="1" x14ac:dyDescent="0.2">
      <c r="A74" s="29">
        <v>26</v>
      </c>
      <c r="B74" s="30" t="s">
        <v>371</v>
      </c>
      <c r="C74" s="31" t="s">
        <v>364</v>
      </c>
      <c r="D74" s="31" t="s">
        <v>149</v>
      </c>
      <c r="E74" s="31" t="s">
        <v>439</v>
      </c>
      <c r="F74" s="31" t="s">
        <v>440</v>
      </c>
      <c r="G74" s="31" t="s">
        <v>441</v>
      </c>
      <c r="H74" s="31" t="s">
        <v>442</v>
      </c>
      <c r="I74" s="31" t="s">
        <v>432</v>
      </c>
      <c r="J74" s="31" t="s">
        <v>443</v>
      </c>
      <c r="K74" s="31" t="s">
        <v>357</v>
      </c>
      <c r="L74" s="31" t="s">
        <v>310</v>
      </c>
      <c r="M74" s="32" t="s">
        <v>444</v>
      </c>
    </row>
    <row r="75" spans="1:13" ht="16.5" customHeight="1" x14ac:dyDescent="0.2">
      <c r="A75" s="29">
        <v>27</v>
      </c>
      <c r="B75" s="30" t="s">
        <v>322</v>
      </c>
      <c r="C75" s="31" t="s">
        <v>20</v>
      </c>
      <c r="D75" s="31" t="s">
        <v>416</v>
      </c>
      <c r="E75" s="31" t="s">
        <v>158</v>
      </c>
      <c r="F75" s="31" t="s">
        <v>445</v>
      </c>
      <c r="G75" s="31" t="s">
        <v>446</v>
      </c>
      <c r="H75" s="31" t="s">
        <v>27</v>
      </c>
      <c r="I75" s="31" t="s">
        <v>231</v>
      </c>
      <c r="J75" s="31" t="s">
        <v>436</v>
      </c>
      <c r="K75" s="31" t="s">
        <v>447</v>
      </c>
      <c r="L75" s="31" t="s">
        <v>414</v>
      </c>
      <c r="M75" s="32" t="s">
        <v>448</v>
      </c>
    </row>
    <row r="76" spans="1:13" ht="16.5" customHeight="1" x14ac:dyDescent="0.2">
      <c r="A76" s="29">
        <v>28</v>
      </c>
      <c r="B76" s="30" t="s">
        <v>305</v>
      </c>
      <c r="C76" s="31" t="s">
        <v>304</v>
      </c>
      <c r="D76" s="31" t="s">
        <v>449</v>
      </c>
      <c r="E76" s="31" t="s">
        <v>398</v>
      </c>
      <c r="F76" s="31" t="s">
        <v>72</v>
      </c>
      <c r="G76" s="31" t="s">
        <v>450</v>
      </c>
      <c r="H76" s="31" t="s">
        <v>335</v>
      </c>
      <c r="I76" s="31" t="s">
        <v>451</v>
      </c>
      <c r="J76" s="31" t="s">
        <v>452</v>
      </c>
      <c r="K76" s="31" t="s">
        <v>453</v>
      </c>
      <c r="L76" s="31" t="s">
        <v>379</v>
      </c>
      <c r="M76" s="32" t="s">
        <v>252</v>
      </c>
    </row>
    <row r="77" spans="1:13" ht="16.5" customHeight="1" x14ac:dyDescent="0.2">
      <c r="A77" s="29">
        <v>29</v>
      </c>
      <c r="B77" s="30" t="s">
        <v>228</v>
      </c>
      <c r="C77" s="33"/>
      <c r="D77" s="31" t="s">
        <v>454</v>
      </c>
      <c r="E77" s="31" t="s">
        <v>423</v>
      </c>
      <c r="F77" s="31" t="s">
        <v>455</v>
      </c>
      <c r="G77" s="31" t="s">
        <v>222</v>
      </c>
      <c r="H77" s="31" t="s">
        <v>152</v>
      </c>
      <c r="I77" s="31" t="s">
        <v>233</v>
      </c>
      <c r="J77" s="31" t="s">
        <v>456</v>
      </c>
      <c r="K77" s="31" t="s">
        <v>457</v>
      </c>
      <c r="L77" s="31" t="s">
        <v>337</v>
      </c>
      <c r="M77" s="32" t="s">
        <v>18</v>
      </c>
    </row>
    <row r="78" spans="1:13" ht="16.5" customHeight="1" x14ac:dyDescent="0.2">
      <c r="A78" s="29">
        <v>30</v>
      </c>
      <c r="B78" s="30" t="s">
        <v>313</v>
      </c>
      <c r="C78" s="33"/>
      <c r="D78" s="31" t="s">
        <v>458</v>
      </c>
      <c r="E78" s="31" t="s">
        <v>364</v>
      </c>
      <c r="F78" s="31" t="s">
        <v>57</v>
      </c>
      <c r="G78" s="31" t="s">
        <v>459</v>
      </c>
      <c r="H78" s="31" t="s">
        <v>460</v>
      </c>
      <c r="I78" s="31" t="s">
        <v>461</v>
      </c>
      <c r="J78" s="31" t="s">
        <v>462</v>
      </c>
      <c r="K78" s="31" t="s">
        <v>463</v>
      </c>
      <c r="L78" s="31" t="s">
        <v>301</v>
      </c>
      <c r="M78" s="32" t="s">
        <v>124</v>
      </c>
    </row>
    <row r="79" spans="1:13" ht="16.5" customHeight="1" x14ac:dyDescent="0.2">
      <c r="A79" s="34">
        <v>31</v>
      </c>
      <c r="B79" s="35" t="s">
        <v>464</v>
      </c>
      <c r="C79" s="36"/>
      <c r="D79" s="37" t="s">
        <v>164</v>
      </c>
      <c r="E79" s="36"/>
      <c r="F79" s="37" t="s">
        <v>465</v>
      </c>
      <c r="G79" s="36"/>
      <c r="H79" s="37" t="s">
        <v>265</v>
      </c>
      <c r="I79" s="37" t="s">
        <v>466</v>
      </c>
      <c r="J79" s="36"/>
      <c r="K79" s="37" t="s">
        <v>467</v>
      </c>
      <c r="L79" s="36"/>
      <c r="M79" s="38" t="s">
        <v>320</v>
      </c>
    </row>
    <row r="80" spans="1:13" ht="16.5" customHeight="1" x14ac:dyDescent="0.2">
      <c r="A80" s="39" t="s">
        <v>272</v>
      </c>
      <c r="B80" s="40">
        <v>2610.8000000000002</v>
      </c>
      <c r="C80" s="41">
        <v>1963.7</v>
      </c>
      <c r="D80" s="41">
        <v>1974.2</v>
      </c>
      <c r="E80" s="41">
        <v>2190.6999999999998</v>
      </c>
      <c r="F80" s="41">
        <v>5230.5</v>
      </c>
      <c r="G80" s="41">
        <v>5369.7</v>
      </c>
      <c r="H80" s="41">
        <v>11489</v>
      </c>
      <c r="I80" s="41">
        <v>5547</v>
      </c>
      <c r="J80" s="41">
        <v>3399.3</v>
      </c>
      <c r="K80" s="41">
        <v>2159.1999999999998</v>
      </c>
      <c r="L80" s="41">
        <v>1328.5</v>
      </c>
      <c r="M80" s="42">
        <v>1252</v>
      </c>
    </row>
    <row r="81" spans="1:13" ht="16.5" customHeight="1" x14ac:dyDescent="0.2">
      <c r="A81" s="43" t="s">
        <v>273</v>
      </c>
      <c r="B81" s="30">
        <v>84.2</v>
      </c>
      <c r="C81" s="31">
        <v>70.099999999999994</v>
      </c>
      <c r="D81" s="31">
        <v>63.7</v>
      </c>
      <c r="E81" s="31">
        <v>73</v>
      </c>
      <c r="F81" s="31">
        <v>169</v>
      </c>
      <c r="G81" s="31">
        <v>179</v>
      </c>
      <c r="H81" s="31">
        <v>371</v>
      </c>
      <c r="I81" s="31">
        <v>179</v>
      </c>
      <c r="J81" s="31">
        <v>113</v>
      </c>
      <c r="K81" s="31">
        <v>69.599999999999994</v>
      </c>
      <c r="L81" s="31">
        <v>44.3</v>
      </c>
      <c r="M81" s="32">
        <v>40.4</v>
      </c>
    </row>
    <row r="82" spans="1:13" ht="16.5" customHeight="1" x14ac:dyDescent="0.2">
      <c r="A82" s="44" t="s">
        <v>274</v>
      </c>
      <c r="B82" s="30">
        <v>98.5</v>
      </c>
      <c r="C82" s="31">
        <v>83.4</v>
      </c>
      <c r="D82" s="31">
        <v>81.2</v>
      </c>
      <c r="E82" s="31">
        <v>133</v>
      </c>
      <c r="F82" s="31">
        <v>855</v>
      </c>
      <c r="G82" s="31">
        <v>658</v>
      </c>
      <c r="H82" s="31">
        <v>2120</v>
      </c>
      <c r="I82" s="31">
        <v>322</v>
      </c>
      <c r="J82" s="31">
        <v>237</v>
      </c>
      <c r="K82" s="31">
        <v>94.8</v>
      </c>
      <c r="L82" s="31">
        <v>60.7</v>
      </c>
      <c r="M82" s="32">
        <v>59.8</v>
      </c>
    </row>
    <row r="83" spans="1:13" ht="16.5" customHeight="1" x14ac:dyDescent="0.2">
      <c r="A83" s="44" t="s">
        <v>5</v>
      </c>
      <c r="B83" s="30">
        <v>1</v>
      </c>
      <c r="C83" s="31">
        <v>7</v>
      </c>
      <c r="D83" s="31">
        <v>22</v>
      </c>
      <c r="E83" s="31">
        <v>14</v>
      </c>
      <c r="F83" s="31">
        <v>15</v>
      </c>
      <c r="G83" s="31">
        <v>30</v>
      </c>
      <c r="H83" s="31">
        <v>4</v>
      </c>
      <c r="I83" s="31">
        <v>2</v>
      </c>
      <c r="J83" s="31">
        <v>21</v>
      </c>
      <c r="K83" s="31">
        <v>1</v>
      </c>
      <c r="L83" s="31" t="s">
        <v>468</v>
      </c>
      <c r="M83" s="32" t="s">
        <v>469</v>
      </c>
    </row>
    <row r="84" spans="1:13" ht="16.5" customHeight="1" x14ac:dyDescent="0.2">
      <c r="A84" s="44" t="s">
        <v>276</v>
      </c>
      <c r="B84" s="30">
        <v>58.9</v>
      </c>
      <c r="C84" s="31">
        <v>54.7</v>
      </c>
      <c r="D84" s="31">
        <v>53.9</v>
      </c>
      <c r="E84" s="31">
        <v>51.5</v>
      </c>
      <c r="F84" s="31">
        <v>61.6</v>
      </c>
      <c r="G84" s="31">
        <v>68</v>
      </c>
      <c r="H84" s="31">
        <v>145</v>
      </c>
      <c r="I84" s="31">
        <v>106</v>
      </c>
      <c r="J84" s="31">
        <v>77</v>
      </c>
      <c r="K84" s="31">
        <v>59.8</v>
      </c>
      <c r="L84" s="31">
        <v>35.5</v>
      </c>
      <c r="M84" s="32">
        <v>35.5</v>
      </c>
    </row>
    <row r="85" spans="1:13" ht="16.5" customHeight="1" x14ac:dyDescent="0.2">
      <c r="A85" s="45" t="s">
        <v>5</v>
      </c>
      <c r="B85" s="35">
        <v>29</v>
      </c>
      <c r="C85" s="37">
        <v>23</v>
      </c>
      <c r="D85" s="37">
        <v>15</v>
      </c>
      <c r="E85" s="37">
        <v>24</v>
      </c>
      <c r="F85" s="37">
        <v>6</v>
      </c>
      <c r="G85" s="37">
        <v>9</v>
      </c>
      <c r="H85" s="37">
        <v>25</v>
      </c>
      <c r="I85" s="37">
        <v>13</v>
      </c>
      <c r="J85" s="37">
        <v>17</v>
      </c>
      <c r="K85" s="37">
        <v>31</v>
      </c>
      <c r="L85" s="37" t="s">
        <v>470</v>
      </c>
      <c r="M85" s="38" t="s">
        <v>471</v>
      </c>
    </row>
    <row r="86" spans="1:13" ht="16.5" customHeight="1" x14ac:dyDescent="0.2">
      <c r="A86" s="46" t="s">
        <v>281</v>
      </c>
      <c r="B86" s="47"/>
      <c r="C86" s="48"/>
      <c r="D86" s="48" t="s">
        <v>282</v>
      </c>
      <c r="E86" s="48"/>
      <c r="F86" s="49"/>
      <c r="G86" s="50">
        <f>AVERAGE(B81:M81)</f>
        <v>121.35833333333333</v>
      </c>
      <c r="H86" s="51" t="s">
        <v>283</v>
      </c>
      <c r="I86" s="52" t="s">
        <v>284</v>
      </c>
      <c r="J86" s="49"/>
      <c r="K86" s="53" t="s">
        <v>284</v>
      </c>
      <c r="L86" s="47" t="s">
        <v>284</v>
      </c>
      <c r="M86" s="54"/>
    </row>
    <row r="87" spans="1:13" ht="16.5" customHeight="1" x14ac:dyDescent="0.2">
      <c r="A87" s="46" t="s">
        <v>285</v>
      </c>
      <c r="B87" s="47"/>
      <c r="C87" s="47"/>
      <c r="D87" s="47" t="s">
        <v>286</v>
      </c>
      <c r="E87" s="47"/>
      <c r="F87" s="47"/>
      <c r="G87" s="50">
        <f>MAX(B82:M82)</f>
        <v>2120</v>
      </c>
      <c r="H87" s="51" t="s">
        <v>283</v>
      </c>
      <c r="I87" s="55" t="s">
        <v>5</v>
      </c>
      <c r="J87" s="56">
        <f>HLOOKUP(G87,B82:M83,2,FALSE)</f>
        <v>4</v>
      </c>
      <c r="K87" s="57" t="s">
        <v>287</v>
      </c>
      <c r="L87" s="56" t="str">
        <f>MID("I   II  III IV  V   VI  VII VIII IX  X   XI  XII ",(MATCH(G87,B82:M82,0)-1)*4+1,4)</f>
        <v xml:space="preserve">VII </v>
      </c>
      <c r="M87" s="54"/>
    </row>
    <row r="88" spans="1:13" ht="16.5" customHeight="1" x14ac:dyDescent="0.2">
      <c r="A88" s="58" t="s">
        <v>288</v>
      </c>
      <c r="B88" s="59"/>
      <c r="C88" s="59"/>
      <c r="D88" s="59" t="s">
        <v>289</v>
      </c>
      <c r="E88" s="59"/>
      <c r="F88" s="59"/>
      <c r="G88" s="60">
        <f>MIN(B84:M84)</f>
        <v>35.5</v>
      </c>
      <c r="H88" s="61" t="s">
        <v>290</v>
      </c>
      <c r="I88" s="62" t="s">
        <v>5</v>
      </c>
      <c r="J88" s="63" t="str">
        <f>HLOOKUP(G88,B84:M85,2,FALSE)</f>
        <v>13(4)</v>
      </c>
      <c r="K88" s="64" t="s">
        <v>287</v>
      </c>
      <c r="L88" s="63" t="str">
        <f>MID("I   II  III IV  V   VI  VII VIII IX  X   XI  XII ",(MATCH(G88,B84:M84,0)-1)*4+1,4)</f>
        <v xml:space="preserve"> XI </v>
      </c>
      <c r="M88" s="65"/>
    </row>
    <row r="89" spans="1:13" ht="16.5" customHeight="1" x14ac:dyDescent="0.25">
      <c r="A89" s="66" t="s">
        <v>472</v>
      </c>
      <c r="B89" s="67"/>
      <c r="C89" s="68"/>
      <c r="D89" s="69"/>
      <c r="E89" s="70"/>
      <c r="F89" s="71" t="s">
        <v>473</v>
      </c>
      <c r="G89" s="72"/>
      <c r="H89" s="73"/>
      <c r="I89" s="74"/>
      <c r="J89" s="75"/>
      <c r="K89" s="76"/>
      <c r="L89" s="76"/>
      <c r="M89" s="76"/>
    </row>
    <row r="90" spans="1:13" ht="16.5" customHeight="1" x14ac:dyDescent="0.25">
      <c r="A90" s="66" t="s">
        <v>474</v>
      </c>
      <c r="B90" s="67"/>
      <c r="C90" s="68"/>
      <c r="D90" s="77"/>
      <c r="E90" s="78"/>
      <c r="F90" s="72" t="s">
        <v>475</v>
      </c>
      <c r="G90" s="72"/>
      <c r="H90" s="73"/>
      <c r="I90" s="79"/>
      <c r="J90" s="80"/>
      <c r="K90" s="81" t="s">
        <v>476</v>
      </c>
      <c r="L90" s="76"/>
      <c r="M90" s="76"/>
    </row>
    <row r="91" spans="1:13" ht="16.5" customHeight="1" x14ac:dyDescent="0.2">
      <c r="A91" s="82"/>
      <c r="B91" s="82"/>
      <c r="C91" s="82"/>
      <c r="D91" s="82"/>
      <c r="E91" s="82"/>
      <c r="F91" s="82"/>
      <c r="G91" s="82"/>
      <c r="H91" s="83"/>
      <c r="I91" s="84"/>
      <c r="J91" s="84"/>
      <c r="K91" s="84"/>
      <c r="L91" s="82"/>
      <c r="M91" s="82"/>
    </row>
    <row r="92" spans="1:13" ht="16.5" customHeight="1" x14ac:dyDescent="0.2">
      <c r="A92" s="85" t="s">
        <v>5</v>
      </c>
      <c r="B92" s="86" t="s">
        <v>6</v>
      </c>
      <c r="C92" s="87" t="s">
        <v>7</v>
      </c>
      <c r="D92" s="88" t="s">
        <v>8</v>
      </c>
      <c r="E92" s="88" t="s">
        <v>9</v>
      </c>
      <c r="F92" s="88" t="s">
        <v>10</v>
      </c>
      <c r="G92" s="88" t="s">
        <v>11</v>
      </c>
      <c r="H92" s="89" t="s">
        <v>12</v>
      </c>
      <c r="I92" s="88" t="s">
        <v>13</v>
      </c>
      <c r="J92" s="88" t="s">
        <v>14</v>
      </c>
      <c r="K92" s="88" t="s">
        <v>15</v>
      </c>
      <c r="L92" s="88" t="s">
        <v>16</v>
      </c>
      <c r="M92" s="90" t="s">
        <v>17</v>
      </c>
    </row>
    <row r="93" spans="1:13" ht="16.5" customHeight="1" x14ac:dyDescent="0.2">
      <c r="A93" s="91">
        <v>1</v>
      </c>
      <c r="B93" s="92">
        <v>47.7</v>
      </c>
      <c r="C93" s="93">
        <v>41.8</v>
      </c>
      <c r="D93" s="93">
        <v>32.6</v>
      </c>
      <c r="E93" s="93">
        <v>28.8</v>
      </c>
      <c r="F93" s="93">
        <v>35.5</v>
      </c>
      <c r="G93" s="93">
        <v>87.2</v>
      </c>
      <c r="H93" s="94">
        <v>326</v>
      </c>
      <c r="I93" s="94">
        <v>527</v>
      </c>
      <c r="J93" s="94">
        <v>122</v>
      </c>
      <c r="K93" s="94">
        <v>148</v>
      </c>
      <c r="L93" s="93">
        <v>42.7</v>
      </c>
      <c r="M93" s="95">
        <v>58.5</v>
      </c>
    </row>
    <row r="94" spans="1:13" ht="16.5" customHeight="1" x14ac:dyDescent="0.2">
      <c r="A94" s="96">
        <v>2</v>
      </c>
      <c r="B94" s="92">
        <v>47.3</v>
      </c>
      <c r="C94" s="97">
        <v>42</v>
      </c>
      <c r="D94" s="93">
        <v>41.1</v>
      </c>
      <c r="E94" s="93">
        <v>29.3</v>
      </c>
      <c r="F94" s="97">
        <v>40.1</v>
      </c>
      <c r="G94" s="98">
        <v>122</v>
      </c>
      <c r="H94" s="98">
        <v>238</v>
      </c>
      <c r="I94" s="98">
        <v>441</v>
      </c>
      <c r="J94" s="97">
        <v>86.6</v>
      </c>
      <c r="K94" s="98">
        <v>139</v>
      </c>
      <c r="L94" s="97">
        <v>48.4</v>
      </c>
      <c r="M94" s="99">
        <v>61.4</v>
      </c>
    </row>
    <row r="95" spans="1:13" ht="16.5" customHeight="1" x14ac:dyDescent="0.2">
      <c r="A95" s="96">
        <v>3</v>
      </c>
      <c r="B95" s="92">
        <v>47.3</v>
      </c>
      <c r="C95" s="97">
        <v>43</v>
      </c>
      <c r="D95" s="93">
        <v>39.799999999999997</v>
      </c>
      <c r="E95" s="93">
        <v>28.2</v>
      </c>
      <c r="F95" s="97">
        <v>48.5</v>
      </c>
      <c r="G95" s="98">
        <v>118</v>
      </c>
      <c r="H95" s="98">
        <v>204</v>
      </c>
      <c r="I95" s="98">
        <v>343</v>
      </c>
      <c r="J95" s="97">
        <v>73</v>
      </c>
      <c r="K95" s="98">
        <v>123</v>
      </c>
      <c r="L95" s="97">
        <v>45.7</v>
      </c>
      <c r="M95" s="99">
        <v>55.8</v>
      </c>
    </row>
    <row r="96" spans="1:13" ht="16.5" customHeight="1" x14ac:dyDescent="0.2">
      <c r="A96" s="96">
        <v>4</v>
      </c>
      <c r="B96" s="92">
        <v>47.7</v>
      </c>
      <c r="C96" s="97">
        <v>42</v>
      </c>
      <c r="D96" s="97">
        <v>31.3</v>
      </c>
      <c r="E96" s="93">
        <v>28.1</v>
      </c>
      <c r="F96" s="97">
        <v>43.3</v>
      </c>
      <c r="G96" s="97">
        <v>91</v>
      </c>
      <c r="H96" s="98">
        <v>164</v>
      </c>
      <c r="I96" s="98">
        <v>275</v>
      </c>
      <c r="J96" s="97">
        <v>74.400000000000006</v>
      </c>
      <c r="K96" s="98">
        <v>124</v>
      </c>
      <c r="L96" s="97">
        <v>45.2</v>
      </c>
      <c r="M96" s="99">
        <v>53.5</v>
      </c>
    </row>
    <row r="97" spans="1:13" ht="16.5" customHeight="1" x14ac:dyDescent="0.2">
      <c r="A97" s="96">
        <v>5</v>
      </c>
      <c r="B97" s="100">
        <v>47.5</v>
      </c>
      <c r="C97" s="97">
        <v>43.4</v>
      </c>
      <c r="D97" s="97">
        <v>32.799999999999997</v>
      </c>
      <c r="E97" s="97">
        <v>29.2</v>
      </c>
      <c r="F97" s="97">
        <v>41.5</v>
      </c>
      <c r="G97" s="97">
        <v>77.5</v>
      </c>
      <c r="H97" s="98">
        <v>113</v>
      </c>
      <c r="I97" s="98">
        <v>178</v>
      </c>
      <c r="J97" s="97">
        <v>63.6</v>
      </c>
      <c r="K97" s="97">
        <v>97.8</v>
      </c>
      <c r="L97" s="97">
        <v>42.9</v>
      </c>
      <c r="M97" s="99">
        <v>59.4</v>
      </c>
    </row>
    <row r="98" spans="1:13" ht="16.5" customHeight="1" x14ac:dyDescent="0.2">
      <c r="A98" s="96">
        <v>6</v>
      </c>
      <c r="B98" s="100">
        <v>47.3</v>
      </c>
      <c r="C98" s="97">
        <v>46.8</v>
      </c>
      <c r="D98" s="97">
        <v>29.6</v>
      </c>
      <c r="E98" s="97">
        <v>26.8</v>
      </c>
      <c r="F98" s="97">
        <v>40.700000000000003</v>
      </c>
      <c r="G98" s="97">
        <v>68.099999999999994</v>
      </c>
      <c r="H98" s="97">
        <v>94</v>
      </c>
      <c r="I98" s="98">
        <v>155</v>
      </c>
      <c r="J98" s="97">
        <v>67.8</v>
      </c>
      <c r="K98" s="98">
        <v>100</v>
      </c>
      <c r="L98" s="101">
        <v>38</v>
      </c>
      <c r="M98" s="99">
        <v>64.900000000000006</v>
      </c>
    </row>
    <row r="99" spans="1:13" ht="16.5" customHeight="1" x14ac:dyDescent="0.2">
      <c r="A99" s="96">
        <v>7</v>
      </c>
      <c r="B99" s="100">
        <v>46.4</v>
      </c>
      <c r="C99" s="97">
        <v>42.1</v>
      </c>
      <c r="D99" s="97">
        <v>36.9</v>
      </c>
      <c r="E99" s="97">
        <v>32.4</v>
      </c>
      <c r="F99" s="97">
        <v>46.3</v>
      </c>
      <c r="G99" s="97">
        <v>63.2</v>
      </c>
      <c r="H99" s="97">
        <v>75.7</v>
      </c>
      <c r="I99" s="98">
        <v>126</v>
      </c>
      <c r="J99" s="97">
        <v>67.099999999999994</v>
      </c>
      <c r="K99" s="97">
        <v>72.099999999999994</v>
      </c>
      <c r="L99" s="101">
        <v>39.1</v>
      </c>
      <c r="M99" s="99">
        <v>59.8</v>
      </c>
    </row>
    <row r="100" spans="1:13" ht="16.5" customHeight="1" x14ac:dyDescent="0.2">
      <c r="A100" s="96">
        <v>8</v>
      </c>
      <c r="B100" s="100">
        <v>47.1</v>
      </c>
      <c r="C100" s="97">
        <v>46.4</v>
      </c>
      <c r="D100" s="97">
        <v>40.6</v>
      </c>
      <c r="E100" s="97">
        <v>31.3</v>
      </c>
      <c r="F100" s="97">
        <v>47.5</v>
      </c>
      <c r="G100" s="97">
        <v>71</v>
      </c>
      <c r="H100" s="97">
        <v>74.900000000000006</v>
      </c>
      <c r="I100" s="98">
        <v>116</v>
      </c>
      <c r="J100" s="97">
        <v>73.3</v>
      </c>
      <c r="K100" s="97">
        <v>74.7</v>
      </c>
      <c r="L100" s="101">
        <v>43.7</v>
      </c>
      <c r="M100" s="99">
        <v>63.9</v>
      </c>
    </row>
    <row r="101" spans="1:13" ht="16.5" customHeight="1" x14ac:dyDescent="0.2">
      <c r="A101" s="96">
        <v>9</v>
      </c>
      <c r="B101" s="100">
        <v>45.7</v>
      </c>
      <c r="C101" s="97">
        <v>39</v>
      </c>
      <c r="D101" s="97">
        <v>40.700000000000003</v>
      </c>
      <c r="E101" s="97">
        <v>24.1</v>
      </c>
      <c r="F101" s="97">
        <v>42.6</v>
      </c>
      <c r="G101" s="97">
        <v>75.3</v>
      </c>
      <c r="H101" s="97">
        <v>76.599999999999994</v>
      </c>
      <c r="I101" s="98">
        <v>92.9</v>
      </c>
      <c r="J101" s="97">
        <v>83.3</v>
      </c>
      <c r="K101" s="97">
        <v>81</v>
      </c>
      <c r="L101" s="97">
        <v>44.4</v>
      </c>
      <c r="M101" s="99">
        <v>63</v>
      </c>
    </row>
    <row r="102" spans="1:13" ht="16.5" customHeight="1" x14ac:dyDescent="0.2">
      <c r="A102" s="96">
        <v>10</v>
      </c>
      <c r="B102" s="100">
        <v>39.4</v>
      </c>
      <c r="C102" s="97">
        <v>30.6</v>
      </c>
      <c r="D102" s="97">
        <v>39.9</v>
      </c>
      <c r="E102" s="97">
        <v>25.9</v>
      </c>
      <c r="F102" s="97">
        <v>42.5</v>
      </c>
      <c r="G102" s="97">
        <v>72.8</v>
      </c>
      <c r="H102" s="97">
        <v>97</v>
      </c>
      <c r="I102" s="98">
        <v>140</v>
      </c>
      <c r="J102" s="97">
        <v>91.7</v>
      </c>
      <c r="K102" s="97">
        <v>68</v>
      </c>
      <c r="L102" s="97">
        <v>46</v>
      </c>
      <c r="M102" s="99">
        <v>59.4</v>
      </c>
    </row>
    <row r="103" spans="1:13" ht="16.5" customHeight="1" x14ac:dyDescent="0.2">
      <c r="A103" s="96">
        <v>11</v>
      </c>
      <c r="B103" s="100">
        <v>34.1</v>
      </c>
      <c r="C103" s="97">
        <v>27</v>
      </c>
      <c r="D103" s="97">
        <v>39.6</v>
      </c>
      <c r="E103" s="97">
        <v>24.7</v>
      </c>
      <c r="F103" s="97">
        <v>51</v>
      </c>
      <c r="G103" s="98">
        <v>131</v>
      </c>
      <c r="H103" s="97">
        <v>68.400000000000006</v>
      </c>
      <c r="I103" s="98">
        <v>159</v>
      </c>
      <c r="J103" s="97">
        <v>96.7</v>
      </c>
      <c r="K103" s="97">
        <v>65.099999999999994</v>
      </c>
      <c r="L103" s="97">
        <v>45.2</v>
      </c>
      <c r="M103" s="99">
        <v>57.7</v>
      </c>
    </row>
    <row r="104" spans="1:13" ht="16.5" customHeight="1" x14ac:dyDescent="0.2">
      <c r="A104" s="96">
        <v>12</v>
      </c>
      <c r="B104" s="100">
        <v>35.299999999999997</v>
      </c>
      <c r="C104" s="97">
        <v>25</v>
      </c>
      <c r="D104" s="97">
        <v>36.5</v>
      </c>
      <c r="E104" s="97">
        <v>23.5</v>
      </c>
      <c r="F104" s="97">
        <v>64.400000000000006</v>
      </c>
      <c r="G104" s="98">
        <v>113</v>
      </c>
      <c r="H104" s="97">
        <v>51.1</v>
      </c>
      <c r="I104" s="98">
        <v>142</v>
      </c>
      <c r="J104" s="102">
        <v>99.2</v>
      </c>
      <c r="K104" s="97">
        <v>83.4</v>
      </c>
      <c r="L104" s="97">
        <v>44.7</v>
      </c>
      <c r="M104" s="99">
        <v>57.5</v>
      </c>
    </row>
    <row r="105" spans="1:13" ht="16.5" customHeight="1" x14ac:dyDescent="0.2">
      <c r="A105" s="96">
        <v>13</v>
      </c>
      <c r="B105" s="100">
        <v>33.299999999999997</v>
      </c>
      <c r="C105" s="97">
        <v>24.8</v>
      </c>
      <c r="D105" s="97">
        <v>38.299999999999997</v>
      </c>
      <c r="E105" s="97">
        <v>23.6</v>
      </c>
      <c r="F105" s="97">
        <v>55.2</v>
      </c>
      <c r="G105" s="97">
        <v>97</v>
      </c>
      <c r="H105" s="97">
        <v>82.2</v>
      </c>
      <c r="I105" s="98">
        <v>199</v>
      </c>
      <c r="J105" s="97">
        <v>119</v>
      </c>
      <c r="K105" s="97">
        <v>87.1</v>
      </c>
      <c r="L105" s="97">
        <v>43.3</v>
      </c>
      <c r="M105" s="99">
        <v>56.3</v>
      </c>
    </row>
    <row r="106" spans="1:13" ht="16.5" customHeight="1" x14ac:dyDescent="0.2">
      <c r="A106" s="96">
        <v>14</v>
      </c>
      <c r="B106" s="100">
        <v>37</v>
      </c>
      <c r="C106" s="97">
        <v>25</v>
      </c>
      <c r="D106" s="97">
        <v>31.9</v>
      </c>
      <c r="E106" s="97">
        <v>23.2</v>
      </c>
      <c r="F106" s="97">
        <v>51.6</v>
      </c>
      <c r="G106" s="97">
        <v>88</v>
      </c>
      <c r="H106" s="97">
        <v>120</v>
      </c>
      <c r="I106" s="103">
        <v>218</v>
      </c>
      <c r="J106" s="97">
        <v>127</v>
      </c>
      <c r="K106" s="98">
        <v>101</v>
      </c>
      <c r="L106" s="97">
        <v>38.299999999999997</v>
      </c>
      <c r="M106" s="99">
        <v>56.9</v>
      </c>
    </row>
    <row r="107" spans="1:13" ht="16.5" customHeight="1" x14ac:dyDescent="0.2">
      <c r="A107" s="96">
        <v>15</v>
      </c>
      <c r="B107" s="100">
        <v>37.799999999999997</v>
      </c>
      <c r="C107" s="97">
        <v>24.1</v>
      </c>
      <c r="D107" s="97">
        <v>33.5</v>
      </c>
      <c r="E107" s="97">
        <v>26</v>
      </c>
      <c r="F107" s="97">
        <v>53.6</v>
      </c>
      <c r="G107" s="97">
        <v>82.8</v>
      </c>
      <c r="H107" s="97">
        <v>115</v>
      </c>
      <c r="I107" s="98">
        <v>190</v>
      </c>
      <c r="J107" s="97">
        <v>135</v>
      </c>
      <c r="K107" s="98">
        <v>108</v>
      </c>
      <c r="L107" s="97">
        <v>40.4</v>
      </c>
      <c r="M107" s="99">
        <v>77.7</v>
      </c>
    </row>
    <row r="108" spans="1:13" ht="16.5" customHeight="1" x14ac:dyDescent="0.2">
      <c r="A108" s="96">
        <v>16</v>
      </c>
      <c r="B108" s="100">
        <v>35</v>
      </c>
      <c r="C108" s="97">
        <v>24.9</v>
      </c>
      <c r="D108" s="97">
        <v>34.299999999999997</v>
      </c>
      <c r="E108" s="97">
        <v>26.2</v>
      </c>
      <c r="F108" s="97">
        <v>61.9</v>
      </c>
      <c r="G108" s="97">
        <v>114</v>
      </c>
      <c r="H108" s="97">
        <v>106</v>
      </c>
      <c r="I108" s="98">
        <v>152</v>
      </c>
      <c r="J108" s="97">
        <v>118</v>
      </c>
      <c r="K108" s="98">
        <v>114</v>
      </c>
      <c r="L108" s="97">
        <v>41.5</v>
      </c>
      <c r="M108" s="99">
        <v>76.2</v>
      </c>
    </row>
    <row r="109" spans="1:13" ht="16.5" customHeight="1" x14ac:dyDescent="0.2">
      <c r="A109" s="96">
        <v>17</v>
      </c>
      <c r="B109" s="100">
        <v>34</v>
      </c>
      <c r="C109" s="97">
        <v>27</v>
      </c>
      <c r="D109" s="97">
        <v>32.5</v>
      </c>
      <c r="E109" s="97">
        <v>26.4</v>
      </c>
      <c r="F109" s="97">
        <v>52.6</v>
      </c>
      <c r="G109" s="97">
        <v>99.6</v>
      </c>
      <c r="H109" s="97">
        <v>96.1</v>
      </c>
      <c r="I109" s="98">
        <v>204</v>
      </c>
      <c r="J109" s="97">
        <v>95.5</v>
      </c>
      <c r="K109" s="97">
        <v>77</v>
      </c>
      <c r="L109" s="97">
        <v>42.9</v>
      </c>
      <c r="M109" s="99">
        <v>68.5</v>
      </c>
    </row>
    <row r="110" spans="1:13" ht="16.5" customHeight="1" x14ac:dyDescent="0.2">
      <c r="A110" s="96">
        <v>18</v>
      </c>
      <c r="B110" s="100">
        <v>34.299999999999997</v>
      </c>
      <c r="C110" s="97">
        <v>26.1</v>
      </c>
      <c r="D110" s="97">
        <v>27.4</v>
      </c>
      <c r="E110" s="97">
        <v>26.8</v>
      </c>
      <c r="F110" s="97">
        <v>47.9</v>
      </c>
      <c r="G110" s="97">
        <v>59.8</v>
      </c>
      <c r="H110" s="97">
        <v>77.2</v>
      </c>
      <c r="I110" s="98">
        <v>261</v>
      </c>
      <c r="J110" s="97">
        <v>85.9</v>
      </c>
      <c r="K110" s="97">
        <v>76.599999999999994</v>
      </c>
      <c r="L110" s="97">
        <v>47.5</v>
      </c>
      <c r="M110" s="99">
        <v>65.8</v>
      </c>
    </row>
    <row r="111" spans="1:13" ht="16.5" customHeight="1" x14ac:dyDescent="0.2">
      <c r="A111" s="96">
        <v>19</v>
      </c>
      <c r="B111" s="100">
        <v>42</v>
      </c>
      <c r="C111" s="97">
        <v>26.6</v>
      </c>
      <c r="D111" s="97">
        <v>28.8</v>
      </c>
      <c r="E111" s="97">
        <v>28.1</v>
      </c>
      <c r="F111" s="97">
        <v>54.9</v>
      </c>
      <c r="G111" s="97">
        <v>49.2</v>
      </c>
      <c r="H111" s="98">
        <v>542</v>
      </c>
      <c r="I111" s="98">
        <v>344</v>
      </c>
      <c r="J111" s="97">
        <v>93.5</v>
      </c>
      <c r="K111" s="97">
        <v>84.8</v>
      </c>
      <c r="L111" s="97">
        <v>45.6</v>
      </c>
      <c r="M111" s="99">
        <v>54.8</v>
      </c>
    </row>
    <row r="112" spans="1:13" ht="16.5" customHeight="1" x14ac:dyDescent="0.2">
      <c r="A112" s="96">
        <v>20</v>
      </c>
      <c r="B112" s="100">
        <v>42.9</v>
      </c>
      <c r="C112" s="97">
        <v>25.7</v>
      </c>
      <c r="D112" s="97">
        <v>26.8</v>
      </c>
      <c r="E112" s="97">
        <v>26.9</v>
      </c>
      <c r="F112" s="97">
        <v>61.4</v>
      </c>
      <c r="G112" s="97">
        <v>44.8</v>
      </c>
      <c r="H112" s="98">
        <v>413</v>
      </c>
      <c r="I112" s="98">
        <v>276</v>
      </c>
      <c r="J112" s="97">
        <v>78.7</v>
      </c>
      <c r="K112" s="97">
        <v>82.4</v>
      </c>
      <c r="L112" s="97">
        <v>44.2</v>
      </c>
      <c r="M112" s="99">
        <v>53.5</v>
      </c>
    </row>
    <row r="113" spans="1:13" ht="16.5" customHeight="1" x14ac:dyDescent="0.2">
      <c r="A113" s="96">
        <v>21</v>
      </c>
      <c r="B113" s="100">
        <v>46.4</v>
      </c>
      <c r="C113" s="97">
        <v>24.6</v>
      </c>
      <c r="D113" s="97">
        <v>26</v>
      </c>
      <c r="E113" s="97">
        <v>28.3</v>
      </c>
      <c r="F113" s="97">
        <v>46.4</v>
      </c>
      <c r="G113" s="98">
        <v>101</v>
      </c>
      <c r="H113" s="98">
        <v>293</v>
      </c>
      <c r="I113" s="98">
        <v>202</v>
      </c>
      <c r="J113" s="98">
        <v>101</v>
      </c>
      <c r="K113" s="97">
        <v>79.2</v>
      </c>
      <c r="L113" s="97">
        <v>42.2</v>
      </c>
      <c r="M113" s="99">
        <v>54.6</v>
      </c>
    </row>
    <row r="114" spans="1:13" ht="16.5" customHeight="1" x14ac:dyDescent="0.2">
      <c r="A114" s="96">
        <v>22</v>
      </c>
      <c r="B114" s="100">
        <v>46</v>
      </c>
      <c r="C114" s="97">
        <v>26.9</v>
      </c>
      <c r="D114" s="97">
        <v>30.7</v>
      </c>
      <c r="E114" s="97">
        <v>28.1</v>
      </c>
      <c r="F114" s="97">
        <v>44.5</v>
      </c>
      <c r="G114" s="98">
        <v>148</v>
      </c>
      <c r="H114" s="98">
        <v>650</v>
      </c>
      <c r="I114" s="98">
        <v>180</v>
      </c>
      <c r="J114" s="97">
        <v>76.599999999999994</v>
      </c>
      <c r="K114" s="97">
        <v>47.2</v>
      </c>
      <c r="L114" s="97">
        <v>42.6</v>
      </c>
      <c r="M114" s="99">
        <v>55</v>
      </c>
    </row>
    <row r="115" spans="1:13" ht="16.5" customHeight="1" x14ac:dyDescent="0.2">
      <c r="A115" s="96">
        <v>23</v>
      </c>
      <c r="B115" s="100">
        <v>51.1</v>
      </c>
      <c r="C115" s="97">
        <v>33</v>
      </c>
      <c r="D115" s="97">
        <v>33.9</v>
      </c>
      <c r="E115" s="97">
        <v>38.1</v>
      </c>
      <c r="F115" s="97">
        <v>45</v>
      </c>
      <c r="G115" s="97">
        <v>94.1</v>
      </c>
      <c r="H115" s="98">
        <v>494</v>
      </c>
      <c r="I115" s="98">
        <v>144</v>
      </c>
      <c r="J115" s="97">
        <v>58.8</v>
      </c>
      <c r="K115" s="97">
        <v>50.8</v>
      </c>
      <c r="L115" s="97">
        <v>41.4</v>
      </c>
      <c r="M115" s="99">
        <v>60.9</v>
      </c>
    </row>
    <row r="116" spans="1:13" ht="16.5" customHeight="1" x14ac:dyDescent="0.2">
      <c r="A116" s="96">
        <v>24</v>
      </c>
      <c r="B116" s="100">
        <v>51.3</v>
      </c>
      <c r="C116" s="97">
        <v>40.4</v>
      </c>
      <c r="D116" s="97">
        <v>25.5</v>
      </c>
      <c r="E116" s="97">
        <v>33.799999999999997</v>
      </c>
      <c r="F116" s="97">
        <v>43</v>
      </c>
      <c r="G116" s="97">
        <v>77.7</v>
      </c>
      <c r="H116" s="98">
        <v>1050</v>
      </c>
      <c r="I116" s="98">
        <v>123</v>
      </c>
      <c r="J116" s="97">
        <v>68.599999999999994</v>
      </c>
      <c r="K116" s="97">
        <v>56.4</v>
      </c>
      <c r="L116" s="97">
        <v>43.6</v>
      </c>
      <c r="M116" s="99">
        <v>56.2</v>
      </c>
    </row>
    <row r="117" spans="1:13" ht="16.5" customHeight="1" x14ac:dyDescent="0.2">
      <c r="A117" s="96">
        <v>25</v>
      </c>
      <c r="B117" s="100">
        <v>50</v>
      </c>
      <c r="C117" s="97">
        <v>42.9</v>
      </c>
      <c r="D117" s="97">
        <v>26.3</v>
      </c>
      <c r="E117" s="97">
        <v>31.2</v>
      </c>
      <c r="F117" s="97">
        <v>45.9</v>
      </c>
      <c r="G117" s="97">
        <v>70.3</v>
      </c>
      <c r="H117" s="98">
        <v>1320</v>
      </c>
      <c r="I117" s="98">
        <v>112</v>
      </c>
      <c r="J117" s="97">
        <v>71.5</v>
      </c>
      <c r="K117" s="97">
        <v>55.8</v>
      </c>
      <c r="L117" s="97">
        <v>43.1</v>
      </c>
      <c r="M117" s="99">
        <v>61.2</v>
      </c>
    </row>
    <row r="118" spans="1:13" ht="16.5" customHeight="1" x14ac:dyDescent="0.2">
      <c r="A118" s="96">
        <v>26</v>
      </c>
      <c r="B118" s="100">
        <v>44.9</v>
      </c>
      <c r="C118" s="97">
        <v>37.799999999999997</v>
      </c>
      <c r="D118" s="97">
        <v>25.6</v>
      </c>
      <c r="E118" s="97">
        <v>31.8</v>
      </c>
      <c r="F118" s="97">
        <v>53.2</v>
      </c>
      <c r="G118" s="98">
        <v>178</v>
      </c>
      <c r="H118" s="98">
        <v>867</v>
      </c>
      <c r="I118" s="98">
        <v>129</v>
      </c>
      <c r="J118" s="97">
        <v>78.2</v>
      </c>
      <c r="K118" s="97">
        <v>68.7</v>
      </c>
      <c r="L118" s="97">
        <v>39.700000000000003</v>
      </c>
      <c r="M118" s="99">
        <v>62.9</v>
      </c>
    </row>
    <row r="119" spans="1:13" ht="16.5" customHeight="1" x14ac:dyDescent="0.2">
      <c r="A119" s="96">
        <v>27</v>
      </c>
      <c r="B119" s="100">
        <v>43.7</v>
      </c>
      <c r="C119" s="97">
        <v>38.799999999999997</v>
      </c>
      <c r="D119" s="97">
        <v>30.3</v>
      </c>
      <c r="E119" s="97">
        <v>35.299999999999997</v>
      </c>
      <c r="F119" s="97">
        <v>63</v>
      </c>
      <c r="G119" s="98">
        <v>115</v>
      </c>
      <c r="H119" s="98">
        <v>541</v>
      </c>
      <c r="I119" s="98">
        <v>134</v>
      </c>
      <c r="J119" s="98">
        <v>109</v>
      </c>
      <c r="K119" s="97">
        <v>52.3</v>
      </c>
      <c r="L119" s="97">
        <v>38.200000000000003</v>
      </c>
      <c r="M119" s="99">
        <v>60</v>
      </c>
    </row>
    <row r="120" spans="1:13" ht="16.5" customHeight="1" x14ac:dyDescent="0.2">
      <c r="A120" s="96">
        <v>28</v>
      </c>
      <c r="B120" s="100">
        <v>49.2</v>
      </c>
      <c r="C120" s="97">
        <v>38.799999999999997</v>
      </c>
      <c r="D120" s="97">
        <v>25.2</v>
      </c>
      <c r="E120" s="97">
        <v>35.6</v>
      </c>
      <c r="F120" s="97">
        <v>64.8</v>
      </c>
      <c r="G120" s="98">
        <v>100</v>
      </c>
      <c r="H120" s="98">
        <v>379</v>
      </c>
      <c r="I120" s="98">
        <v>130</v>
      </c>
      <c r="J120" s="98">
        <v>205</v>
      </c>
      <c r="K120" s="97">
        <v>42.4</v>
      </c>
      <c r="L120" s="97">
        <v>38.299999999999997</v>
      </c>
      <c r="M120" s="99">
        <v>62.3</v>
      </c>
    </row>
    <row r="121" spans="1:13" ht="16.5" customHeight="1" x14ac:dyDescent="0.2">
      <c r="A121" s="96">
        <v>29</v>
      </c>
      <c r="B121" s="100">
        <v>48.1</v>
      </c>
      <c r="C121" s="97"/>
      <c r="D121" s="97">
        <v>25</v>
      </c>
      <c r="E121" s="97">
        <v>29.6</v>
      </c>
      <c r="F121" s="97">
        <v>80.900000000000006</v>
      </c>
      <c r="G121" s="98">
        <v>202</v>
      </c>
      <c r="H121" s="98">
        <v>426</v>
      </c>
      <c r="I121" s="98">
        <v>109</v>
      </c>
      <c r="J121" s="98">
        <v>197</v>
      </c>
      <c r="K121" s="97">
        <v>50.5</v>
      </c>
      <c r="L121" s="97">
        <v>58.2</v>
      </c>
      <c r="M121" s="99">
        <v>61.5</v>
      </c>
    </row>
    <row r="122" spans="1:13" ht="16.5" customHeight="1" x14ac:dyDescent="0.2">
      <c r="A122" s="96">
        <v>30</v>
      </c>
      <c r="B122" s="100">
        <v>43</v>
      </c>
      <c r="C122" s="97"/>
      <c r="D122" s="97">
        <v>28.2</v>
      </c>
      <c r="E122" s="97">
        <v>36.5</v>
      </c>
      <c r="F122" s="97">
        <v>91.6</v>
      </c>
      <c r="G122" s="98">
        <v>279</v>
      </c>
      <c r="H122" s="98">
        <v>316</v>
      </c>
      <c r="I122" s="98">
        <v>110</v>
      </c>
      <c r="J122" s="98">
        <v>165</v>
      </c>
      <c r="K122" s="97">
        <v>47.9</v>
      </c>
      <c r="L122" s="97">
        <v>57.7</v>
      </c>
      <c r="M122" s="99">
        <v>65.599999999999994</v>
      </c>
    </row>
    <row r="123" spans="1:13" ht="16.5" customHeight="1" x14ac:dyDescent="0.2">
      <c r="A123" s="104">
        <v>31</v>
      </c>
      <c r="B123" s="105">
        <v>46.5</v>
      </c>
      <c r="C123" s="106"/>
      <c r="D123" s="106">
        <v>32.200000000000003</v>
      </c>
      <c r="E123" s="106"/>
      <c r="F123" s="106">
        <v>110</v>
      </c>
      <c r="G123" s="106"/>
      <c r="H123" s="107">
        <v>257</v>
      </c>
      <c r="I123" s="107">
        <v>104</v>
      </c>
      <c r="J123" s="106"/>
      <c r="K123" s="106">
        <v>45.9</v>
      </c>
      <c r="L123" s="106"/>
      <c r="M123" s="99">
        <v>59.1</v>
      </c>
    </row>
    <row r="124" spans="1:13" ht="16.5" customHeight="1" x14ac:dyDescent="0.2">
      <c r="A124" s="43" t="s">
        <v>272</v>
      </c>
      <c r="B124" s="108">
        <v>1349.3</v>
      </c>
      <c r="C124" s="94">
        <v>956.5</v>
      </c>
      <c r="D124" s="94">
        <v>1003.8</v>
      </c>
      <c r="E124" s="94">
        <v>867.8</v>
      </c>
      <c r="F124" s="94">
        <v>1671.3</v>
      </c>
      <c r="G124" s="94">
        <v>3090.4</v>
      </c>
      <c r="H124" s="94">
        <v>9727.2000000000007</v>
      </c>
      <c r="I124" s="94">
        <v>6015.9</v>
      </c>
      <c r="J124" s="94">
        <v>2982</v>
      </c>
      <c r="K124" s="94">
        <v>2504.1</v>
      </c>
      <c r="L124" s="94">
        <v>1314.7</v>
      </c>
      <c r="M124" s="109">
        <v>1883.8</v>
      </c>
    </row>
    <row r="125" spans="1:13" ht="16.5" customHeight="1" x14ac:dyDescent="0.2">
      <c r="A125" s="44" t="s">
        <v>273</v>
      </c>
      <c r="B125" s="100">
        <v>43.5</v>
      </c>
      <c r="C125" s="100">
        <v>34.200000000000003</v>
      </c>
      <c r="D125" s="100">
        <v>32.4</v>
      </c>
      <c r="E125" s="100">
        <v>28.9</v>
      </c>
      <c r="F125" s="100">
        <v>53.9</v>
      </c>
      <c r="G125" s="110">
        <v>103</v>
      </c>
      <c r="H125" s="110">
        <v>314</v>
      </c>
      <c r="I125" s="110">
        <v>194</v>
      </c>
      <c r="J125" s="100">
        <v>99.4</v>
      </c>
      <c r="K125" s="100">
        <v>80.8</v>
      </c>
      <c r="L125" s="100">
        <v>43.8</v>
      </c>
      <c r="M125" s="99">
        <v>60.8</v>
      </c>
    </row>
    <row r="126" spans="1:13" ht="16.5" customHeight="1" x14ac:dyDescent="0.2">
      <c r="A126" s="44" t="s">
        <v>274</v>
      </c>
      <c r="B126" s="100">
        <v>58.3</v>
      </c>
      <c r="C126" s="97">
        <v>49.4</v>
      </c>
      <c r="D126" s="97">
        <v>47.9</v>
      </c>
      <c r="E126" s="97">
        <v>43.6</v>
      </c>
      <c r="F126" s="98">
        <v>120</v>
      </c>
      <c r="G126" s="98">
        <v>342</v>
      </c>
      <c r="H126" s="98">
        <v>1540</v>
      </c>
      <c r="I126" s="98">
        <v>591</v>
      </c>
      <c r="J126" s="98">
        <v>264</v>
      </c>
      <c r="K126" s="98">
        <v>174</v>
      </c>
      <c r="L126" s="97">
        <v>67.3</v>
      </c>
      <c r="M126" s="99">
        <v>97</v>
      </c>
    </row>
    <row r="127" spans="1:13" ht="16.5" customHeight="1" x14ac:dyDescent="0.2">
      <c r="A127" s="44" t="s">
        <v>5</v>
      </c>
      <c r="B127" s="110">
        <v>23</v>
      </c>
      <c r="C127" s="98" t="s">
        <v>477</v>
      </c>
      <c r="D127" s="98">
        <v>2</v>
      </c>
      <c r="E127" s="98">
        <v>30</v>
      </c>
      <c r="F127" s="98">
        <v>31</v>
      </c>
      <c r="G127" s="98">
        <v>29</v>
      </c>
      <c r="H127" s="98">
        <v>24</v>
      </c>
      <c r="I127" s="98">
        <v>1</v>
      </c>
      <c r="J127" s="98">
        <v>28</v>
      </c>
      <c r="K127" s="98">
        <v>2</v>
      </c>
      <c r="L127" s="98">
        <v>30</v>
      </c>
      <c r="M127" s="111">
        <v>15</v>
      </c>
    </row>
    <row r="128" spans="1:13" ht="16.5" customHeight="1" x14ac:dyDescent="0.2">
      <c r="A128" s="44" t="s">
        <v>276</v>
      </c>
      <c r="B128" s="100">
        <v>29.1</v>
      </c>
      <c r="C128" s="97">
        <v>23.9</v>
      </c>
      <c r="D128" s="97">
        <v>23</v>
      </c>
      <c r="E128" s="97">
        <v>22.1</v>
      </c>
      <c r="F128" s="97">
        <v>29.1</v>
      </c>
      <c r="G128" s="102">
        <v>43.6</v>
      </c>
      <c r="H128" s="97">
        <v>48.6</v>
      </c>
      <c r="I128" s="97">
        <v>72.2</v>
      </c>
      <c r="J128" s="97">
        <v>52.5</v>
      </c>
      <c r="K128" s="97">
        <v>38.9</v>
      </c>
      <c r="L128" s="97">
        <v>32.9</v>
      </c>
      <c r="M128" s="99">
        <v>36.4</v>
      </c>
    </row>
    <row r="129" spans="1:13" ht="16.5" customHeight="1" x14ac:dyDescent="0.2">
      <c r="A129" s="45" t="s">
        <v>5</v>
      </c>
      <c r="B129" s="112" t="s">
        <v>478</v>
      </c>
      <c r="C129" s="107" t="s">
        <v>470</v>
      </c>
      <c r="D129" s="107" t="s">
        <v>479</v>
      </c>
      <c r="E129" s="107">
        <v>14</v>
      </c>
      <c r="F129" s="107">
        <v>1</v>
      </c>
      <c r="G129" s="107">
        <v>20</v>
      </c>
      <c r="H129" s="107">
        <v>12</v>
      </c>
      <c r="I129" s="107">
        <v>30</v>
      </c>
      <c r="J129" s="107">
        <v>20</v>
      </c>
      <c r="K129" s="107">
        <v>28</v>
      </c>
      <c r="L129" s="107">
        <v>27</v>
      </c>
      <c r="M129" s="113">
        <v>24</v>
      </c>
    </row>
    <row r="130" spans="1:13" ht="16.5" customHeight="1" x14ac:dyDescent="0.2">
      <c r="A130" s="114" t="s">
        <v>281</v>
      </c>
      <c r="B130" s="115"/>
      <c r="C130" s="116"/>
      <c r="D130" s="116" t="s">
        <v>282</v>
      </c>
      <c r="E130" s="116"/>
      <c r="F130" s="117"/>
      <c r="G130" s="118">
        <f>SUM(B124:M124)/365</f>
        <v>91.415890410958909</v>
      </c>
      <c r="H130" s="119"/>
      <c r="I130" s="120"/>
      <c r="J130" s="121"/>
      <c r="K130" s="122"/>
      <c r="L130" s="123"/>
      <c r="M130" s="124"/>
    </row>
    <row r="131" spans="1:13" ht="16.5" customHeight="1" x14ac:dyDescent="0.2">
      <c r="A131" s="114" t="s">
        <v>285</v>
      </c>
      <c r="B131" s="115"/>
      <c r="C131" s="123"/>
      <c r="D131" s="123" t="s">
        <v>286</v>
      </c>
      <c r="E131" s="123"/>
      <c r="F131" s="123"/>
      <c r="G131" s="125">
        <f>MAX(B126:M126)</f>
        <v>1540</v>
      </c>
      <c r="H131" s="119"/>
      <c r="I131" s="126" t="s">
        <v>5</v>
      </c>
      <c r="J131" s="127">
        <f>HLOOKUP(G131,B126:M127,2,FALSE)</f>
        <v>24</v>
      </c>
      <c r="K131" s="127" t="s">
        <v>287</v>
      </c>
      <c r="L131" s="128">
        <f>MATCH(G131,B126:M126,0)</f>
        <v>7</v>
      </c>
      <c r="M131" s="129"/>
    </row>
    <row r="132" spans="1:13" ht="16.5" customHeight="1" x14ac:dyDescent="0.2">
      <c r="A132" s="39" t="s">
        <v>288</v>
      </c>
      <c r="B132" s="130"/>
      <c r="C132" s="131"/>
      <c r="D132" s="131" t="s">
        <v>289</v>
      </c>
      <c r="E132" s="131"/>
      <c r="F132" s="131"/>
      <c r="G132" s="132">
        <f>MIN(B128:M128)</f>
        <v>22.1</v>
      </c>
      <c r="H132" s="133"/>
      <c r="I132" s="134" t="s">
        <v>5</v>
      </c>
      <c r="J132" s="135">
        <f>HLOOKUP(G132,B128:M129,2,FALSE)</f>
        <v>14</v>
      </c>
      <c r="K132" s="135" t="s">
        <v>287</v>
      </c>
      <c r="L132" s="136">
        <f>MATCH(G132,B128:M128,0)</f>
        <v>4</v>
      </c>
      <c r="M132" s="137"/>
    </row>
    <row r="133" spans="1:13" ht="16.5" customHeight="1" x14ac:dyDescent="0.25">
      <c r="A133" s="138" t="s">
        <v>480</v>
      </c>
      <c r="B133" s="138"/>
      <c r="C133" s="138"/>
      <c r="D133" s="138"/>
      <c r="E133" s="139"/>
      <c r="F133" s="140" t="s">
        <v>481</v>
      </c>
      <c r="G133" s="139"/>
      <c r="H133" s="139"/>
      <c r="I133" s="141"/>
      <c r="J133" s="141"/>
      <c r="K133" s="142" t="s">
        <v>482</v>
      </c>
      <c r="L133" s="143"/>
      <c r="M133" s="141"/>
    </row>
    <row r="134" spans="1:13" ht="16.5" customHeight="1" x14ac:dyDescent="0.25">
      <c r="A134" s="144"/>
      <c r="B134" s="145"/>
      <c r="C134" s="145"/>
      <c r="D134" s="145"/>
      <c r="E134" s="146" t="s">
        <v>483</v>
      </c>
      <c r="F134" s="146"/>
      <c r="G134" s="146"/>
      <c r="H134" s="146"/>
      <c r="I134" s="146"/>
      <c r="J134" s="146"/>
      <c r="K134" s="81" t="s">
        <v>284</v>
      </c>
      <c r="L134" s="81"/>
      <c r="M134" s="81"/>
    </row>
    <row r="135" spans="1:13" ht="16.5" customHeight="1" x14ac:dyDescent="0.25">
      <c r="A135" s="147" t="s">
        <v>284</v>
      </c>
      <c r="B135" s="147"/>
      <c r="C135" s="148" t="s">
        <v>284</v>
      </c>
      <c r="D135" s="149" t="s">
        <v>284</v>
      </c>
      <c r="E135" s="150"/>
      <c r="F135" s="151"/>
      <c r="G135" s="152"/>
      <c r="H135" s="153"/>
      <c r="I135" s="154"/>
      <c r="J135" s="150"/>
      <c r="K135" s="81" t="s">
        <v>484</v>
      </c>
      <c r="L135" s="81"/>
      <c r="M135" s="81"/>
    </row>
    <row r="136" spans="1:13" ht="16.5" customHeight="1" x14ac:dyDescent="0.2">
      <c r="A136" s="155" t="s">
        <v>485</v>
      </c>
      <c r="B136" s="85" t="s">
        <v>6</v>
      </c>
      <c r="C136" s="156" t="s">
        <v>7</v>
      </c>
      <c r="D136" s="85" t="s">
        <v>8</v>
      </c>
      <c r="E136" s="85" t="s">
        <v>9</v>
      </c>
      <c r="F136" s="85" t="s">
        <v>10</v>
      </c>
      <c r="G136" s="157" t="s">
        <v>11</v>
      </c>
      <c r="H136" s="85" t="s">
        <v>12</v>
      </c>
      <c r="I136" s="85" t="s">
        <v>13</v>
      </c>
      <c r="J136" s="85" t="s">
        <v>14</v>
      </c>
      <c r="K136" s="85" t="s">
        <v>15</v>
      </c>
      <c r="L136" s="85" t="s">
        <v>16</v>
      </c>
      <c r="M136" s="85" t="s">
        <v>17</v>
      </c>
    </row>
    <row r="137" spans="1:13" ht="16.5" customHeight="1" x14ac:dyDescent="0.25">
      <c r="A137" s="158">
        <v>1</v>
      </c>
      <c r="B137" s="159">
        <v>62.1</v>
      </c>
      <c r="C137" s="160">
        <v>46.5</v>
      </c>
      <c r="D137" s="160">
        <v>71.400000000000006</v>
      </c>
      <c r="E137" s="160">
        <v>51.6</v>
      </c>
      <c r="F137" s="160">
        <v>51.5</v>
      </c>
      <c r="G137" s="160">
        <v>55.2</v>
      </c>
      <c r="H137" s="161">
        <v>289</v>
      </c>
      <c r="I137" s="161">
        <v>108</v>
      </c>
      <c r="J137" s="160">
        <v>67.5</v>
      </c>
      <c r="K137" s="160">
        <v>67.3</v>
      </c>
      <c r="L137" s="160">
        <v>111</v>
      </c>
      <c r="M137" s="162">
        <v>48.4</v>
      </c>
    </row>
    <row r="138" spans="1:13" ht="16.5" customHeight="1" x14ac:dyDescent="0.25">
      <c r="A138" s="163">
        <v>2</v>
      </c>
      <c r="B138" s="164">
        <v>41.4</v>
      </c>
      <c r="C138" s="165">
        <v>46.7</v>
      </c>
      <c r="D138" s="165">
        <v>61.5</v>
      </c>
      <c r="E138" s="165">
        <v>46.5</v>
      </c>
      <c r="F138" s="165">
        <v>44</v>
      </c>
      <c r="G138" s="165">
        <v>57.1</v>
      </c>
      <c r="H138" s="166">
        <v>519</v>
      </c>
      <c r="I138" s="166">
        <v>110</v>
      </c>
      <c r="J138" s="165">
        <v>54.3</v>
      </c>
      <c r="K138" s="165">
        <v>81.099999999999994</v>
      </c>
      <c r="L138" s="165">
        <v>99.4</v>
      </c>
      <c r="M138" s="167">
        <v>47.4</v>
      </c>
    </row>
    <row r="139" spans="1:13" ht="16.5" customHeight="1" x14ac:dyDescent="0.25">
      <c r="A139" s="163">
        <v>3</v>
      </c>
      <c r="B139" s="164">
        <v>52.6</v>
      </c>
      <c r="C139" s="165">
        <v>36.700000000000003</v>
      </c>
      <c r="D139" s="165">
        <v>60.2</v>
      </c>
      <c r="E139" s="165">
        <v>56.7</v>
      </c>
      <c r="F139" s="165">
        <v>48.5</v>
      </c>
      <c r="G139" s="165">
        <v>47.5</v>
      </c>
      <c r="H139" s="166">
        <v>492</v>
      </c>
      <c r="I139" s="166">
        <v>118</v>
      </c>
      <c r="J139" s="165">
        <v>62.1</v>
      </c>
      <c r="K139" s="165">
        <v>64.599999999999994</v>
      </c>
      <c r="L139" s="165">
        <v>96.6</v>
      </c>
      <c r="M139" s="167">
        <v>49.9</v>
      </c>
    </row>
    <row r="140" spans="1:13" ht="16.5" customHeight="1" x14ac:dyDescent="0.25">
      <c r="A140" s="163">
        <v>4</v>
      </c>
      <c r="B140" s="164">
        <v>59.7</v>
      </c>
      <c r="C140" s="165">
        <v>35.799999999999997</v>
      </c>
      <c r="D140" s="165">
        <v>56.6</v>
      </c>
      <c r="E140" s="165">
        <v>74.099999999999994</v>
      </c>
      <c r="F140" s="165">
        <v>43.1</v>
      </c>
      <c r="G140" s="165">
        <v>42.5</v>
      </c>
      <c r="H140" s="166">
        <v>324</v>
      </c>
      <c r="I140" s="166">
        <v>119</v>
      </c>
      <c r="J140" s="165">
        <v>63.6</v>
      </c>
      <c r="K140" s="165">
        <v>58.8</v>
      </c>
      <c r="L140" s="165">
        <v>90.1</v>
      </c>
      <c r="M140" s="167">
        <v>47.2</v>
      </c>
    </row>
    <row r="141" spans="1:13" ht="16.5" customHeight="1" x14ac:dyDescent="0.25">
      <c r="A141" s="163">
        <v>5</v>
      </c>
      <c r="B141" s="164">
        <v>61.9</v>
      </c>
      <c r="C141" s="165">
        <v>37.799999999999997</v>
      </c>
      <c r="D141" s="165">
        <v>56.4</v>
      </c>
      <c r="E141" s="165">
        <v>70.3</v>
      </c>
      <c r="F141" s="165">
        <v>45.6</v>
      </c>
      <c r="G141" s="165">
        <v>48.3</v>
      </c>
      <c r="H141" s="166">
        <v>223</v>
      </c>
      <c r="I141" s="166">
        <v>135</v>
      </c>
      <c r="J141" s="165">
        <v>61</v>
      </c>
      <c r="K141" s="165">
        <v>51.9</v>
      </c>
      <c r="L141" s="165">
        <v>75.900000000000006</v>
      </c>
      <c r="M141" s="167">
        <v>46.2</v>
      </c>
    </row>
    <row r="142" spans="1:13" ht="16.5" customHeight="1" x14ac:dyDescent="0.25">
      <c r="A142" s="163">
        <v>6</v>
      </c>
      <c r="B142" s="164">
        <v>58.8</v>
      </c>
      <c r="C142" s="165">
        <v>35.700000000000003</v>
      </c>
      <c r="D142" s="165">
        <v>54.5</v>
      </c>
      <c r="E142" s="165">
        <v>56.4</v>
      </c>
      <c r="F142" s="165">
        <v>46.2</v>
      </c>
      <c r="G142" s="165">
        <v>43.1</v>
      </c>
      <c r="H142" s="166">
        <v>196</v>
      </c>
      <c r="I142" s="166">
        <v>200</v>
      </c>
      <c r="J142" s="165">
        <v>59.7</v>
      </c>
      <c r="K142" s="165">
        <v>60.6</v>
      </c>
      <c r="L142" s="165">
        <v>79.8</v>
      </c>
      <c r="M142" s="167">
        <v>48.1</v>
      </c>
    </row>
    <row r="143" spans="1:13" ht="16.5" customHeight="1" x14ac:dyDescent="0.25">
      <c r="A143" s="163">
        <v>7</v>
      </c>
      <c r="B143" s="164">
        <v>45.4</v>
      </c>
      <c r="C143" s="165">
        <v>42</v>
      </c>
      <c r="D143" s="165">
        <v>55.8</v>
      </c>
      <c r="E143" s="165">
        <v>67.900000000000006</v>
      </c>
      <c r="F143" s="165">
        <v>45.1</v>
      </c>
      <c r="G143" s="165">
        <v>46</v>
      </c>
      <c r="H143" s="166">
        <v>183</v>
      </c>
      <c r="I143" s="166">
        <v>160</v>
      </c>
      <c r="J143" s="165">
        <v>64</v>
      </c>
      <c r="K143" s="165">
        <v>61.3</v>
      </c>
      <c r="L143" s="165">
        <v>79.5</v>
      </c>
      <c r="M143" s="167">
        <v>53.4</v>
      </c>
    </row>
    <row r="144" spans="1:13" ht="16.5" customHeight="1" x14ac:dyDescent="0.25">
      <c r="A144" s="163">
        <v>8</v>
      </c>
      <c r="B144" s="164">
        <v>48</v>
      </c>
      <c r="C144" s="165">
        <v>36</v>
      </c>
      <c r="D144" s="165">
        <v>61.6</v>
      </c>
      <c r="E144" s="165">
        <v>74.2</v>
      </c>
      <c r="F144" s="165">
        <v>36.799999999999997</v>
      </c>
      <c r="G144" s="165">
        <v>71</v>
      </c>
      <c r="H144" s="166">
        <v>216</v>
      </c>
      <c r="I144" s="166">
        <v>130</v>
      </c>
      <c r="J144" s="165">
        <v>84.6</v>
      </c>
      <c r="K144" s="165">
        <v>62.6</v>
      </c>
      <c r="L144" s="165">
        <v>77.5</v>
      </c>
      <c r="M144" s="167">
        <v>52.1</v>
      </c>
    </row>
    <row r="145" spans="1:13" ht="16.5" customHeight="1" x14ac:dyDescent="0.25">
      <c r="A145" s="163">
        <v>9</v>
      </c>
      <c r="B145" s="164">
        <v>43.2</v>
      </c>
      <c r="C145" s="165">
        <v>31.8</v>
      </c>
      <c r="D145" s="165">
        <v>66</v>
      </c>
      <c r="E145" s="165">
        <v>89.2</v>
      </c>
      <c r="F145" s="165">
        <v>37.200000000000003</v>
      </c>
      <c r="G145" s="165">
        <v>66.099999999999994</v>
      </c>
      <c r="H145" s="166">
        <v>194</v>
      </c>
      <c r="I145" s="166">
        <v>131</v>
      </c>
      <c r="J145" s="166">
        <v>167</v>
      </c>
      <c r="K145" s="165">
        <v>56.8</v>
      </c>
      <c r="L145" s="165">
        <v>76.5</v>
      </c>
      <c r="M145" s="167">
        <v>53.9</v>
      </c>
    </row>
    <row r="146" spans="1:13" ht="16.5" customHeight="1" x14ac:dyDescent="0.25">
      <c r="A146" s="163">
        <v>10</v>
      </c>
      <c r="B146" s="164">
        <v>49.3</v>
      </c>
      <c r="C146" s="165">
        <v>34.5</v>
      </c>
      <c r="D146" s="165">
        <v>62.6</v>
      </c>
      <c r="E146" s="165">
        <v>87.1</v>
      </c>
      <c r="F146" s="165">
        <v>44.6</v>
      </c>
      <c r="G146" s="165">
        <v>56.3</v>
      </c>
      <c r="H146" s="166">
        <v>272</v>
      </c>
      <c r="I146" s="166">
        <v>131</v>
      </c>
      <c r="J146" s="165">
        <v>89.7</v>
      </c>
      <c r="K146" s="165">
        <v>55.7</v>
      </c>
      <c r="L146" s="165">
        <v>75.900000000000006</v>
      </c>
      <c r="M146" s="167">
        <v>57.3</v>
      </c>
    </row>
    <row r="147" spans="1:13" ht="16.5" customHeight="1" x14ac:dyDescent="0.25">
      <c r="A147" s="163">
        <v>11</v>
      </c>
      <c r="B147" s="164">
        <v>53.5</v>
      </c>
      <c r="C147" s="165">
        <v>34.9</v>
      </c>
      <c r="D147" s="165">
        <v>64.599999999999994</v>
      </c>
      <c r="E147" s="165">
        <v>87</v>
      </c>
      <c r="F147" s="165">
        <v>55.1</v>
      </c>
      <c r="G147" s="165">
        <v>78.7</v>
      </c>
      <c r="H147" s="166">
        <v>297</v>
      </c>
      <c r="I147" s="166">
        <v>131</v>
      </c>
      <c r="J147" s="165">
        <v>76.599999999999994</v>
      </c>
      <c r="K147" s="165">
        <v>54.3</v>
      </c>
      <c r="L147" s="165">
        <v>75</v>
      </c>
      <c r="M147" s="167">
        <v>61</v>
      </c>
    </row>
    <row r="148" spans="1:13" ht="16.5" customHeight="1" x14ac:dyDescent="0.25">
      <c r="A148" s="163">
        <v>12</v>
      </c>
      <c r="B148" s="164">
        <v>55.8</v>
      </c>
      <c r="C148" s="165">
        <v>37.4</v>
      </c>
      <c r="D148" s="165">
        <v>61.5</v>
      </c>
      <c r="E148" s="165">
        <v>92.9</v>
      </c>
      <c r="F148" s="165">
        <v>49.2</v>
      </c>
      <c r="G148" s="165">
        <v>66.599999999999994</v>
      </c>
      <c r="H148" s="166">
        <v>361</v>
      </c>
      <c r="I148" s="166">
        <v>171</v>
      </c>
      <c r="J148" s="165">
        <v>69.8</v>
      </c>
      <c r="K148" s="165">
        <v>53.9</v>
      </c>
      <c r="L148" s="165">
        <v>68.2</v>
      </c>
      <c r="M148" s="167">
        <v>63</v>
      </c>
    </row>
    <row r="149" spans="1:13" ht="16.5" customHeight="1" x14ac:dyDescent="0.25">
      <c r="A149" s="163">
        <v>13</v>
      </c>
      <c r="B149" s="164">
        <v>51.7</v>
      </c>
      <c r="C149" s="165">
        <v>46.1</v>
      </c>
      <c r="D149" s="165">
        <v>55.2</v>
      </c>
      <c r="E149" s="165">
        <v>94.9</v>
      </c>
      <c r="F149" s="165">
        <v>50.3</v>
      </c>
      <c r="G149" s="165">
        <v>91.3</v>
      </c>
      <c r="H149" s="166">
        <v>218</v>
      </c>
      <c r="I149" s="166">
        <v>190</v>
      </c>
      <c r="J149" s="165">
        <v>70.8</v>
      </c>
      <c r="K149" s="165">
        <v>58.2</v>
      </c>
      <c r="L149" s="165">
        <v>67.5</v>
      </c>
      <c r="M149" s="167">
        <v>64.5</v>
      </c>
    </row>
    <row r="150" spans="1:13" ht="16.5" customHeight="1" x14ac:dyDescent="0.25">
      <c r="A150" s="163">
        <v>14</v>
      </c>
      <c r="B150" s="164">
        <v>51</v>
      </c>
      <c r="C150" s="165">
        <v>45.6</v>
      </c>
      <c r="D150" s="165">
        <v>62.7</v>
      </c>
      <c r="E150" s="165">
        <v>90.5</v>
      </c>
      <c r="F150" s="165">
        <v>64.7</v>
      </c>
      <c r="G150" s="166">
        <v>147</v>
      </c>
      <c r="H150" s="166">
        <v>136</v>
      </c>
      <c r="I150" s="166">
        <v>161</v>
      </c>
      <c r="J150" s="165">
        <v>79.3</v>
      </c>
      <c r="K150" s="165">
        <v>66.400000000000006</v>
      </c>
      <c r="L150" s="165">
        <v>66</v>
      </c>
      <c r="M150" s="167">
        <v>55.1</v>
      </c>
    </row>
    <row r="151" spans="1:13" ht="16.5" customHeight="1" x14ac:dyDescent="0.25">
      <c r="A151" s="163">
        <v>15</v>
      </c>
      <c r="B151" s="164">
        <v>49.3</v>
      </c>
      <c r="C151" s="165">
        <v>57.7</v>
      </c>
      <c r="D151" s="165">
        <v>67</v>
      </c>
      <c r="E151" s="165">
        <v>86.8</v>
      </c>
      <c r="F151" s="165">
        <v>86.3</v>
      </c>
      <c r="G151" s="165">
        <v>92.2</v>
      </c>
      <c r="H151" s="166">
        <v>109</v>
      </c>
      <c r="I151" s="166">
        <v>116</v>
      </c>
      <c r="J151" s="165">
        <v>79</v>
      </c>
      <c r="K151" s="165">
        <v>67.5</v>
      </c>
      <c r="L151" s="165">
        <v>67.900000000000006</v>
      </c>
      <c r="M151" s="167">
        <v>54.1</v>
      </c>
    </row>
    <row r="152" spans="1:13" ht="16.5" customHeight="1" x14ac:dyDescent="0.25">
      <c r="A152" s="163">
        <v>16</v>
      </c>
      <c r="B152" s="164">
        <v>56.8</v>
      </c>
      <c r="C152" s="165">
        <v>56.6</v>
      </c>
      <c r="D152" s="165">
        <v>92.6</v>
      </c>
      <c r="E152" s="165">
        <v>77.3</v>
      </c>
      <c r="F152" s="166">
        <v>161</v>
      </c>
      <c r="G152" s="165">
        <v>69.8</v>
      </c>
      <c r="H152" s="165">
        <v>95.4</v>
      </c>
      <c r="I152" s="166">
        <v>118</v>
      </c>
      <c r="J152" s="165">
        <v>65.3</v>
      </c>
      <c r="K152" s="165">
        <v>65.7</v>
      </c>
      <c r="L152" s="165">
        <v>65.2</v>
      </c>
      <c r="M152" s="167">
        <v>64.099999999999994</v>
      </c>
    </row>
    <row r="153" spans="1:13" ht="16.5" customHeight="1" x14ac:dyDescent="0.25">
      <c r="A153" s="163">
        <v>17</v>
      </c>
      <c r="B153" s="164">
        <v>49.5</v>
      </c>
      <c r="C153" s="165">
        <v>56.5</v>
      </c>
      <c r="D153" s="166">
        <v>157</v>
      </c>
      <c r="E153" s="165">
        <v>78.5</v>
      </c>
      <c r="F153" s="166">
        <v>135</v>
      </c>
      <c r="G153" s="166">
        <v>172</v>
      </c>
      <c r="H153" s="165">
        <v>97</v>
      </c>
      <c r="I153" s="166">
        <v>112</v>
      </c>
      <c r="J153" s="165">
        <v>62.1</v>
      </c>
      <c r="K153" s="165">
        <v>52.2</v>
      </c>
      <c r="L153" s="165">
        <v>59.1</v>
      </c>
      <c r="M153" s="167">
        <v>57.9</v>
      </c>
    </row>
    <row r="154" spans="1:13" ht="16.5" customHeight="1" x14ac:dyDescent="0.25">
      <c r="A154" s="163">
        <v>18</v>
      </c>
      <c r="B154" s="164">
        <v>45</v>
      </c>
      <c r="C154" s="165">
        <v>60.3</v>
      </c>
      <c r="D154" s="166">
        <v>233</v>
      </c>
      <c r="E154" s="165">
        <v>79.5</v>
      </c>
      <c r="F154" s="165">
        <v>95.9</v>
      </c>
      <c r="G154" s="166">
        <v>168</v>
      </c>
      <c r="H154" s="165">
        <v>85.9</v>
      </c>
      <c r="I154" s="165">
        <v>93.1</v>
      </c>
      <c r="J154" s="165">
        <v>54.8</v>
      </c>
      <c r="K154" s="165">
        <v>49.3</v>
      </c>
      <c r="L154" s="165">
        <v>64.400000000000006</v>
      </c>
      <c r="M154" s="167">
        <v>52.7</v>
      </c>
    </row>
    <row r="155" spans="1:13" ht="16.5" customHeight="1" x14ac:dyDescent="0.25">
      <c r="A155" s="163">
        <v>19</v>
      </c>
      <c r="B155" s="164">
        <v>48.3</v>
      </c>
      <c r="C155" s="165">
        <v>64.099999999999994</v>
      </c>
      <c r="D155" s="166">
        <v>189</v>
      </c>
      <c r="E155" s="165">
        <v>85.2</v>
      </c>
      <c r="F155" s="165">
        <v>71.900000000000006</v>
      </c>
      <c r="G155" s="166">
        <v>273</v>
      </c>
      <c r="H155" s="166">
        <v>111</v>
      </c>
      <c r="I155" s="165">
        <v>89.8</v>
      </c>
      <c r="J155" s="165">
        <v>54.3</v>
      </c>
      <c r="K155" s="165">
        <v>47.1</v>
      </c>
      <c r="L155" s="165">
        <v>59.9</v>
      </c>
      <c r="M155" s="167">
        <v>51.3</v>
      </c>
    </row>
    <row r="156" spans="1:13" ht="16.5" customHeight="1" x14ac:dyDescent="0.25">
      <c r="A156" s="163">
        <v>20</v>
      </c>
      <c r="B156" s="164">
        <v>53.2</v>
      </c>
      <c r="C156" s="165">
        <v>63.3</v>
      </c>
      <c r="D156" s="166">
        <v>101</v>
      </c>
      <c r="E156" s="165">
        <v>95.4</v>
      </c>
      <c r="F156" s="165">
        <v>64.5</v>
      </c>
      <c r="G156" s="166">
        <v>326</v>
      </c>
      <c r="H156" s="166">
        <v>87.6</v>
      </c>
      <c r="I156" s="166">
        <v>207</v>
      </c>
      <c r="J156" s="166">
        <v>280</v>
      </c>
      <c r="K156" s="165">
        <v>46.9</v>
      </c>
      <c r="L156" s="165">
        <v>58.4</v>
      </c>
      <c r="M156" s="167">
        <v>52.7</v>
      </c>
    </row>
    <row r="157" spans="1:13" ht="16.5" customHeight="1" x14ac:dyDescent="0.25">
      <c r="A157" s="163">
        <v>21</v>
      </c>
      <c r="B157" s="164">
        <v>46.5</v>
      </c>
      <c r="C157" s="165">
        <v>63.9</v>
      </c>
      <c r="D157" s="165">
        <v>84.9</v>
      </c>
      <c r="E157" s="165">
        <v>84.5</v>
      </c>
      <c r="F157" s="165">
        <v>72.3</v>
      </c>
      <c r="G157" s="166">
        <v>364</v>
      </c>
      <c r="H157" s="166">
        <v>75.2</v>
      </c>
      <c r="I157" s="166">
        <v>155</v>
      </c>
      <c r="J157" s="166">
        <v>280</v>
      </c>
      <c r="K157" s="165">
        <v>44.9</v>
      </c>
      <c r="L157" s="165">
        <v>53.2</v>
      </c>
      <c r="M157" s="167">
        <v>54</v>
      </c>
    </row>
    <row r="158" spans="1:13" ht="16.5" customHeight="1" x14ac:dyDescent="0.25">
      <c r="A158" s="163">
        <v>22</v>
      </c>
      <c r="B158" s="164">
        <v>45.9</v>
      </c>
      <c r="C158" s="165">
        <v>59.7</v>
      </c>
      <c r="D158" s="165">
        <v>82</v>
      </c>
      <c r="E158" s="165">
        <v>91</v>
      </c>
      <c r="F158" s="165">
        <v>66</v>
      </c>
      <c r="G158" s="166">
        <v>232</v>
      </c>
      <c r="H158" s="166">
        <v>101</v>
      </c>
      <c r="I158" s="166">
        <v>118</v>
      </c>
      <c r="J158" s="166">
        <v>172</v>
      </c>
      <c r="K158" s="165">
        <v>47.5</v>
      </c>
      <c r="L158" s="165">
        <v>54.2</v>
      </c>
      <c r="M158" s="167">
        <v>56</v>
      </c>
    </row>
    <row r="159" spans="1:13" ht="16.5" customHeight="1" x14ac:dyDescent="0.25">
      <c r="A159" s="163">
        <v>23</v>
      </c>
      <c r="B159" s="164">
        <v>44.8</v>
      </c>
      <c r="C159" s="165">
        <v>54.6</v>
      </c>
      <c r="D159" s="165">
        <v>76.599999999999994</v>
      </c>
      <c r="E159" s="165">
        <v>89.5</v>
      </c>
      <c r="F159" s="165">
        <v>67.3</v>
      </c>
      <c r="G159" s="166">
        <v>246</v>
      </c>
      <c r="H159" s="166">
        <v>219</v>
      </c>
      <c r="I159" s="165">
        <v>91.1</v>
      </c>
      <c r="J159" s="166">
        <v>109</v>
      </c>
      <c r="K159" s="165">
        <v>44.7</v>
      </c>
      <c r="L159" s="165">
        <v>61.4</v>
      </c>
      <c r="M159" s="167">
        <v>55.4</v>
      </c>
    </row>
    <row r="160" spans="1:13" ht="16.5" customHeight="1" x14ac:dyDescent="0.25">
      <c r="A160" s="163">
        <v>24</v>
      </c>
      <c r="B160" s="164">
        <v>43.7</v>
      </c>
      <c r="C160" s="165">
        <v>64.2</v>
      </c>
      <c r="D160" s="165">
        <v>70.2</v>
      </c>
      <c r="E160" s="165">
        <v>86.6</v>
      </c>
      <c r="F160" s="165">
        <v>66.599999999999994</v>
      </c>
      <c r="G160" s="166">
        <v>323</v>
      </c>
      <c r="H160" s="166">
        <v>257</v>
      </c>
      <c r="I160" s="165">
        <v>94.2</v>
      </c>
      <c r="J160" s="165">
        <v>94.3</v>
      </c>
      <c r="K160" s="165">
        <v>44</v>
      </c>
      <c r="L160" s="165">
        <v>54.2</v>
      </c>
      <c r="M160" s="167">
        <v>58.6</v>
      </c>
    </row>
    <row r="161" spans="1:13" ht="16.5" customHeight="1" x14ac:dyDescent="0.25">
      <c r="A161" s="163">
        <v>25</v>
      </c>
      <c r="B161" s="164">
        <v>49.1</v>
      </c>
      <c r="C161" s="165">
        <v>65.3</v>
      </c>
      <c r="D161" s="165">
        <v>62.9</v>
      </c>
      <c r="E161" s="165">
        <v>83.2</v>
      </c>
      <c r="F161" s="165">
        <v>68.400000000000006</v>
      </c>
      <c r="G161" s="166">
        <v>218</v>
      </c>
      <c r="H161" s="166">
        <v>241</v>
      </c>
      <c r="I161" s="165">
        <v>97.9</v>
      </c>
      <c r="J161" s="165">
        <v>84.3</v>
      </c>
      <c r="K161" s="165">
        <v>44</v>
      </c>
      <c r="L161" s="165">
        <v>55.5</v>
      </c>
      <c r="M161" s="167">
        <v>56.9</v>
      </c>
    </row>
    <row r="162" spans="1:13" ht="16.5" customHeight="1" x14ac:dyDescent="0.25">
      <c r="A162" s="163">
        <v>26</v>
      </c>
      <c r="B162" s="164">
        <v>44.9</v>
      </c>
      <c r="C162" s="165">
        <v>70.8</v>
      </c>
      <c r="D162" s="165">
        <v>73.3</v>
      </c>
      <c r="E162" s="165">
        <v>89.5</v>
      </c>
      <c r="F162" s="165">
        <v>72.8</v>
      </c>
      <c r="G162" s="166">
        <v>213</v>
      </c>
      <c r="H162" s="166">
        <v>193</v>
      </c>
      <c r="I162" s="165">
        <v>74</v>
      </c>
      <c r="J162" s="165">
        <v>78</v>
      </c>
      <c r="K162" s="165">
        <v>49.7</v>
      </c>
      <c r="L162" s="165">
        <v>61.1</v>
      </c>
      <c r="M162" s="167">
        <v>59.3</v>
      </c>
    </row>
    <row r="163" spans="1:13" ht="16.5" customHeight="1" x14ac:dyDescent="0.25">
      <c r="A163" s="163">
        <v>27</v>
      </c>
      <c r="B163" s="164">
        <v>45.8</v>
      </c>
      <c r="C163" s="165">
        <v>72.3</v>
      </c>
      <c r="D163" s="165">
        <v>82.6</v>
      </c>
      <c r="E163" s="165">
        <v>87</v>
      </c>
      <c r="F163" s="165">
        <v>90.1</v>
      </c>
      <c r="G163" s="166">
        <v>205</v>
      </c>
      <c r="H163" s="166">
        <v>144</v>
      </c>
      <c r="I163" s="165">
        <v>49.7</v>
      </c>
      <c r="J163" s="165">
        <v>62.8</v>
      </c>
      <c r="K163" s="165">
        <v>48.6</v>
      </c>
      <c r="L163" s="165">
        <v>60.5</v>
      </c>
      <c r="M163" s="167">
        <v>56.6</v>
      </c>
    </row>
    <row r="164" spans="1:13" ht="16.5" customHeight="1" x14ac:dyDescent="0.25">
      <c r="A164" s="163">
        <v>28</v>
      </c>
      <c r="B164" s="164">
        <v>42.8</v>
      </c>
      <c r="C164" s="165">
        <v>82.9</v>
      </c>
      <c r="D164" s="165">
        <v>80.5</v>
      </c>
      <c r="E164" s="165">
        <v>92.7</v>
      </c>
      <c r="F164" s="165">
        <v>61.2</v>
      </c>
      <c r="G164" s="166">
        <v>363</v>
      </c>
      <c r="H164" s="166">
        <v>136</v>
      </c>
      <c r="I164" s="165">
        <v>50.7</v>
      </c>
      <c r="J164" s="165">
        <v>60.6</v>
      </c>
      <c r="K164" s="166">
        <v>190</v>
      </c>
      <c r="L164" s="165">
        <v>59</v>
      </c>
      <c r="M164" s="167">
        <v>59.3</v>
      </c>
    </row>
    <row r="165" spans="1:13" ht="16.5" customHeight="1" x14ac:dyDescent="0.25">
      <c r="A165" s="163">
        <v>29</v>
      </c>
      <c r="B165" s="164">
        <v>46.7</v>
      </c>
      <c r="C165" s="165"/>
      <c r="D165" s="165">
        <v>70.599999999999994</v>
      </c>
      <c r="E165" s="165">
        <v>92</v>
      </c>
      <c r="F165" s="165">
        <v>61.4</v>
      </c>
      <c r="G165" s="166">
        <v>263</v>
      </c>
      <c r="H165" s="166">
        <v>117</v>
      </c>
      <c r="I165" s="165">
        <v>56.1</v>
      </c>
      <c r="J165" s="165">
        <v>60.8</v>
      </c>
      <c r="K165" s="166">
        <v>195</v>
      </c>
      <c r="L165" s="165">
        <v>59</v>
      </c>
      <c r="M165" s="167">
        <v>56.4</v>
      </c>
    </row>
    <row r="166" spans="1:13" ht="16.5" customHeight="1" x14ac:dyDescent="0.25">
      <c r="A166" s="163">
        <v>30</v>
      </c>
      <c r="B166" s="164">
        <v>46.7</v>
      </c>
      <c r="C166" s="165"/>
      <c r="D166" s="165">
        <v>73.400000000000006</v>
      </c>
      <c r="E166" s="165">
        <v>83</v>
      </c>
      <c r="F166" s="165">
        <v>56.2</v>
      </c>
      <c r="G166" s="166">
        <v>219</v>
      </c>
      <c r="H166" s="166">
        <v>119</v>
      </c>
      <c r="I166" s="165">
        <v>58.6</v>
      </c>
      <c r="J166" s="165">
        <v>62.9</v>
      </c>
      <c r="K166" s="166">
        <v>148</v>
      </c>
      <c r="L166" s="165">
        <v>56.4</v>
      </c>
      <c r="M166" s="167">
        <v>56.6</v>
      </c>
    </row>
    <row r="167" spans="1:13" ht="16.5" customHeight="1" x14ac:dyDescent="0.25">
      <c r="A167" s="168">
        <v>31</v>
      </c>
      <c r="B167" s="169">
        <v>46.7</v>
      </c>
      <c r="C167" s="170"/>
      <c r="D167" s="170">
        <v>71.400000000000006</v>
      </c>
      <c r="E167" s="170"/>
      <c r="F167" s="170">
        <v>56.7</v>
      </c>
      <c r="G167" s="171"/>
      <c r="H167" s="166">
        <v>100</v>
      </c>
      <c r="I167" s="170">
        <v>71.099999999999994</v>
      </c>
      <c r="J167" s="171"/>
      <c r="K167" s="171">
        <v>134</v>
      </c>
      <c r="L167" s="170"/>
      <c r="M167" s="167">
        <v>60.9</v>
      </c>
    </row>
    <row r="168" spans="1:13" ht="16.5" customHeight="1" x14ac:dyDescent="0.2">
      <c r="A168" s="172" t="s">
        <v>272</v>
      </c>
      <c r="B168" s="173">
        <v>1540.1</v>
      </c>
      <c r="C168" s="174">
        <v>1439.7</v>
      </c>
      <c r="D168" s="174">
        <v>2518.6</v>
      </c>
      <c r="E168" s="174">
        <v>2421</v>
      </c>
      <c r="F168" s="174">
        <v>2015.5</v>
      </c>
      <c r="G168" s="174">
        <v>4663.7</v>
      </c>
      <c r="H168" s="174">
        <v>6208.1</v>
      </c>
      <c r="I168" s="174">
        <v>3647.3</v>
      </c>
      <c r="J168" s="174">
        <v>2730.2</v>
      </c>
      <c r="K168" s="174">
        <v>2172.6</v>
      </c>
      <c r="L168" s="174">
        <v>2088.3000000000002</v>
      </c>
      <c r="M168" s="175">
        <v>1710.3</v>
      </c>
    </row>
    <row r="169" spans="1:13" ht="16.5" customHeight="1" x14ac:dyDescent="0.25">
      <c r="A169" s="176" t="s">
        <v>273</v>
      </c>
      <c r="B169" s="164">
        <v>49.7</v>
      </c>
      <c r="C169" s="165">
        <v>51.4</v>
      </c>
      <c r="D169" s="165">
        <v>81.2</v>
      </c>
      <c r="E169" s="165">
        <v>80.7</v>
      </c>
      <c r="F169" s="165">
        <v>65</v>
      </c>
      <c r="G169" s="165">
        <v>155</v>
      </c>
      <c r="H169" s="165">
        <v>200</v>
      </c>
      <c r="I169" s="165">
        <v>118</v>
      </c>
      <c r="J169" s="165">
        <v>91</v>
      </c>
      <c r="K169" s="165">
        <v>70.099999999999994</v>
      </c>
      <c r="L169" s="165">
        <v>69.599999999999994</v>
      </c>
      <c r="M169" s="167">
        <v>55.2</v>
      </c>
    </row>
    <row r="170" spans="1:13" ht="16.5" customHeight="1" x14ac:dyDescent="0.2">
      <c r="A170" s="176" t="s">
        <v>274</v>
      </c>
      <c r="B170" s="177">
        <v>76.599999999999994</v>
      </c>
      <c r="C170" s="178">
        <v>89.4</v>
      </c>
      <c r="D170" s="179">
        <v>275</v>
      </c>
      <c r="E170" s="178">
        <v>114</v>
      </c>
      <c r="F170" s="179">
        <v>185</v>
      </c>
      <c r="G170" s="179">
        <v>455</v>
      </c>
      <c r="H170" s="179">
        <v>628</v>
      </c>
      <c r="I170" s="179">
        <v>263</v>
      </c>
      <c r="J170" s="179">
        <v>426</v>
      </c>
      <c r="K170" s="179">
        <v>288</v>
      </c>
      <c r="L170" s="179">
        <v>122</v>
      </c>
      <c r="M170" s="180">
        <v>79.900000000000006</v>
      </c>
    </row>
    <row r="171" spans="1:13" ht="16.5" customHeight="1" x14ac:dyDescent="0.2">
      <c r="A171" s="176" t="s">
        <v>5</v>
      </c>
      <c r="B171" s="181">
        <v>6</v>
      </c>
      <c r="C171" s="179">
        <v>28</v>
      </c>
      <c r="D171" s="179">
        <v>18</v>
      </c>
      <c r="E171" s="179">
        <v>29</v>
      </c>
      <c r="F171" s="179">
        <v>16</v>
      </c>
      <c r="G171" s="179">
        <v>28</v>
      </c>
      <c r="H171" s="179">
        <v>2</v>
      </c>
      <c r="I171" s="179">
        <v>12</v>
      </c>
      <c r="J171" s="179">
        <v>20</v>
      </c>
      <c r="K171" s="179">
        <v>28</v>
      </c>
      <c r="L171" s="179">
        <v>1</v>
      </c>
      <c r="M171" s="182">
        <v>20</v>
      </c>
    </row>
    <row r="172" spans="1:13" ht="16.5" customHeight="1" x14ac:dyDescent="0.2">
      <c r="A172" s="176" t="s">
        <v>276</v>
      </c>
      <c r="B172" s="183">
        <v>27</v>
      </c>
      <c r="C172" s="178">
        <v>24.9</v>
      </c>
      <c r="D172" s="178">
        <v>40.299999999999997</v>
      </c>
      <c r="E172" s="178">
        <v>27.5</v>
      </c>
      <c r="F172" s="178">
        <v>23.9</v>
      </c>
      <c r="G172" s="178">
        <v>31.9</v>
      </c>
      <c r="H172" s="178">
        <v>62.3</v>
      </c>
      <c r="I172" s="178">
        <v>39</v>
      </c>
      <c r="J172" s="178">
        <v>40.299999999999997</v>
      </c>
      <c r="K172" s="178">
        <v>38.4</v>
      </c>
      <c r="L172" s="178">
        <v>36.6</v>
      </c>
      <c r="M172" s="180">
        <v>26.5</v>
      </c>
    </row>
    <row r="173" spans="1:13" ht="16.5" customHeight="1" x14ac:dyDescent="0.2">
      <c r="A173" s="184" t="s">
        <v>5</v>
      </c>
      <c r="B173" s="181">
        <v>26</v>
      </c>
      <c r="C173" s="185" t="s">
        <v>486</v>
      </c>
      <c r="D173" s="179">
        <v>7</v>
      </c>
      <c r="E173" s="179">
        <v>2</v>
      </c>
      <c r="F173" s="179">
        <v>8</v>
      </c>
      <c r="G173" s="179">
        <v>3</v>
      </c>
      <c r="H173" s="179">
        <v>21</v>
      </c>
      <c r="I173" s="179">
        <v>27</v>
      </c>
      <c r="J173" s="179">
        <v>2</v>
      </c>
      <c r="K173" s="179">
        <v>19</v>
      </c>
      <c r="L173" s="179">
        <v>22</v>
      </c>
      <c r="M173" s="182">
        <v>19</v>
      </c>
    </row>
    <row r="174" spans="1:13" ht="16.5" customHeight="1" x14ac:dyDescent="0.2">
      <c r="A174" s="186" t="s">
        <v>487</v>
      </c>
      <c r="B174" s="187" t="s">
        <v>488</v>
      </c>
      <c r="C174" s="188"/>
      <c r="D174" s="188"/>
      <c r="E174" s="189">
        <f>SUM(B137:M167)</f>
        <v>33155.4</v>
      </c>
      <c r="F174" s="189"/>
      <c r="G174" s="190"/>
      <c r="H174" s="190"/>
      <c r="I174" s="188"/>
      <c r="J174" s="191"/>
      <c r="K174" s="188"/>
      <c r="L174" s="188"/>
      <c r="M174" s="192"/>
    </row>
    <row r="175" spans="1:13" ht="16.5" customHeight="1" x14ac:dyDescent="0.2">
      <c r="A175" s="193" t="s">
        <v>489</v>
      </c>
      <c r="B175" s="194" t="s">
        <v>490</v>
      </c>
      <c r="C175" s="123"/>
      <c r="D175" s="123"/>
      <c r="E175" s="195">
        <f>MAX(B170:M170)</f>
        <v>628</v>
      </c>
      <c r="F175" s="127"/>
      <c r="G175" s="196" t="s">
        <v>5</v>
      </c>
      <c r="H175" s="197">
        <f>HLOOKUP(E175,B170:N171,2,FALSE)</f>
        <v>2</v>
      </c>
      <c r="I175" s="127" t="s">
        <v>287</v>
      </c>
      <c r="J175" s="197">
        <f>MATCH(E175,B170:N170,0)</f>
        <v>7</v>
      </c>
      <c r="K175" s="198"/>
      <c r="L175" s="198"/>
      <c r="M175" s="129"/>
    </row>
    <row r="176" spans="1:13" ht="16.5" customHeight="1" x14ac:dyDescent="0.2">
      <c r="A176" s="193"/>
      <c r="B176" s="194" t="s">
        <v>491</v>
      </c>
      <c r="C176" s="123"/>
      <c r="D176" s="123"/>
      <c r="E176" s="195">
        <f>MIN(B172:M172)</f>
        <v>23.9</v>
      </c>
      <c r="F176" s="127"/>
      <c r="G176" s="196" t="s">
        <v>5</v>
      </c>
      <c r="H176" s="197">
        <f>HLOOKUP(E176,B172:N174,2,FALSE)</f>
        <v>8</v>
      </c>
      <c r="I176" s="127" t="s">
        <v>287</v>
      </c>
      <c r="J176" s="197">
        <f>MATCH(E176,B172:N172,0)</f>
        <v>5</v>
      </c>
      <c r="K176" s="198"/>
      <c r="L176" s="198"/>
      <c r="M176" s="129"/>
    </row>
    <row r="177" spans="1:13" ht="16.5" customHeight="1" x14ac:dyDescent="0.2">
      <c r="A177" s="199"/>
      <c r="B177" s="200" t="s">
        <v>492</v>
      </c>
      <c r="C177" s="131"/>
      <c r="D177" s="131"/>
      <c r="E177" s="201">
        <f>SUM(B137:M167)/365</f>
        <v>90.836712328767121</v>
      </c>
      <c r="F177" s="135"/>
      <c r="G177" s="135"/>
      <c r="H177" s="202"/>
      <c r="I177" s="203"/>
      <c r="J177" s="204"/>
      <c r="K177" s="204"/>
      <c r="L177" s="205"/>
      <c r="M177" s="206"/>
    </row>
    <row r="178" spans="1:13" ht="16.5" customHeight="1" x14ac:dyDescent="0.25">
      <c r="A178" s="207" t="s">
        <v>480</v>
      </c>
      <c r="B178" s="207"/>
      <c r="C178" s="207"/>
      <c r="D178" s="208"/>
      <c r="E178" s="139"/>
      <c r="F178" s="209" t="s">
        <v>493</v>
      </c>
      <c r="G178" s="139">
        <v>2012</v>
      </c>
      <c r="H178" s="139"/>
      <c r="I178" s="210"/>
      <c r="J178" s="210"/>
      <c r="K178" s="208"/>
      <c r="L178" s="211" t="s">
        <v>474</v>
      </c>
      <c r="M178" s="208"/>
    </row>
    <row r="179" spans="1:13" ht="16.5" customHeight="1" x14ac:dyDescent="0.2">
      <c r="A179" s="212"/>
      <c r="B179" s="213"/>
      <c r="C179" s="213"/>
      <c r="D179" s="214" t="s">
        <v>494</v>
      </c>
      <c r="E179" s="214"/>
      <c r="F179" s="214"/>
      <c r="G179" s="214"/>
      <c r="H179" s="214"/>
      <c r="I179" s="214"/>
      <c r="J179" s="214"/>
      <c r="K179" s="214"/>
      <c r="L179" s="139"/>
      <c r="M179" s="139"/>
    </row>
    <row r="180" spans="1:13" ht="16.5" customHeight="1" x14ac:dyDescent="0.25">
      <c r="A180" s="142" t="s">
        <v>284</v>
      </c>
      <c r="B180" s="142"/>
      <c r="C180" s="215" t="s">
        <v>284</v>
      </c>
      <c r="D180" s="216" t="s">
        <v>284</v>
      </c>
      <c r="E180" s="210"/>
      <c r="F180" s="141"/>
      <c r="G180" s="217"/>
      <c r="H180" s="140"/>
      <c r="I180" s="209"/>
      <c r="J180" s="210"/>
      <c r="K180" s="139" t="s">
        <v>495</v>
      </c>
      <c r="L180" s="139"/>
      <c r="M180" s="139"/>
    </row>
    <row r="181" spans="1:13" ht="16.5" customHeight="1" x14ac:dyDescent="0.2">
      <c r="A181" s="82"/>
      <c r="B181" s="82"/>
      <c r="C181" s="82"/>
      <c r="D181" s="82"/>
      <c r="E181" s="82"/>
      <c r="F181" s="82"/>
      <c r="G181" s="218"/>
      <c r="H181" s="82"/>
      <c r="I181" s="84"/>
      <c r="J181" s="84"/>
      <c r="K181" s="84"/>
      <c r="L181" s="82"/>
      <c r="M181" s="82"/>
    </row>
    <row r="182" spans="1:13" ht="16.5" customHeight="1" x14ac:dyDescent="0.2">
      <c r="A182" s="219" t="s">
        <v>496</v>
      </c>
      <c r="B182" s="220" t="s">
        <v>6</v>
      </c>
      <c r="C182" s="221" t="s">
        <v>7</v>
      </c>
      <c r="D182" s="220" t="s">
        <v>8</v>
      </c>
      <c r="E182" s="220" t="s">
        <v>9</v>
      </c>
      <c r="F182" s="220" t="s">
        <v>10</v>
      </c>
      <c r="G182" s="222" t="s">
        <v>11</v>
      </c>
      <c r="H182" s="220" t="s">
        <v>12</v>
      </c>
      <c r="I182" s="220" t="s">
        <v>13</v>
      </c>
      <c r="J182" s="220" t="s">
        <v>14</v>
      </c>
      <c r="K182" s="220" t="s">
        <v>15</v>
      </c>
      <c r="L182" s="220" t="s">
        <v>16</v>
      </c>
      <c r="M182" s="220" t="s">
        <v>17</v>
      </c>
    </row>
    <row r="183" spans="1:13" ht="16.5" customHeight="1" x14ac:dyDescent="0.25">
      <c r="A183" s="223">
        <v>1</v>
      </c>
      <c r="B183" s="224">
        <v>62.7</v>
      </c>
      <c r="C183" s="225">
        <v>34.5</v>
      </c>
      <c r="D183" s="225">
        <v>33.200000000000003</v>
      </c>
      <c r="E183" s="225">
        <v>39.4</v>
      </c>
      <c r="F183" s="225">
        <v>50.9</v>
      </c>
      <c r="G183" s="225">
        <v>97.9</v>
      </c>
      <c r="H183" s="225">
        <v>361</v>
      </c>
      <c r="I183" s="225">
        <v>542</v>
      </c>
      <c r="J183" s="225">
        <v>207</v>
      </c>
      <c r="K183" s="225">
        <v>132</v>
      </c>
      <c r="L183" s="226">
        <v>59</v>
      </c>
      <c r="M183" s="227">
        <v>71.900000000000006</v>
      </c>
    </row>
    <row r="184" spans="1:13" ht="16.5" customHeight="1" x14ac:dyDescent="0.25">
      <c r="A184" s="228">
        <v>2</v>
      </c>
      <c r="B184" s="229">
        <v>58</v>
      </c>
      <c r="C184" s="230">
        <v>31.1</v>
      </c>
      <c r="D184" s="230">
        <v>33.5</v>
      </c>
      <c r="E184" s="230">
        <v>37.200000000000003</v>
      </c>
      <c r="F184" s="230">
        <v>55.7</v>
      </c>
      <c r="G184" s="230">
        <v>96.6</v>
      </c>
      <c r="H184" s="230">
        <v>401</v>
      </c>
      <c r="I184" s="230">
        <v>445</v>
      </c>
      <c r="J184" s="230">
        <v>226</v>
      </c>
      <c r="K184" s="230">
        <v>133</v>
      </c>
      <c r="L184" s="230">
        <v>71.900000000000006</v>
      </c>
      <c r="M184" s="231">
        <v>73</v>
      </c>
    </row>
    <row r="185" spans="1:13" ht="16.5" customHeight="1" x14ac:dyDescent="0.25">
      <c r="A185" s="228">
        <v>3</v>
      </c>
      <c r="B185" s="232">
        <v>58.3</v>
      </c>
      <c r="C185" s="230">
        <v>39.1</v>
      </c>
      <c r="D185" s="230">
        <v>35.299999999999997</v>
      </c>
      <c r="E185" s="230">
        <v>41.6</v>
      </c>
      <c r="F185" s="230">
        <v>64.7</v>
      </c>
      <c r="G185" s="230">
        <v>94.1</v>
      </c>
      <c r="H185" s="230">
        <v>302</v>
      </c>
      <c r="I185" s="230">
        <v>381</v>
      </c>
      <c r="J185" s="230">
        <v>150</v>
      </c>
      <c r="K185" s="230">
        <v>123</v>
      </c>
      <c r="L185" s="230">
        <v>69.3</v>
      </c>
      <c r="M185" s="233">
        <v>70.900000000000006</v>
      </c>
    </row>
    <row r="186" spans="1:13" ht="16.5" customHeight="1" x14ac:dyDescent="0.25">
      <c r="A186" s="228">
        <v>4</v>
      </c>
      <c r="B186" s="229">
        <v>57</v>
      </c>
      <c r="C186" s="230">
        <v>44.7</v>
      </c>
      <c r="D186" s="230">
        <v>37.200000000000003</v>
      </c>
      <c r="E186" s="230">
        <v>42.1</v>
      </c>
      <c r="F186" s="230">
        <v>72.2</v>
      </c>
      <c r="G186" s="230">
        <v>89.2</v>
      </c>
      <c r="H186" s="230">
        <v>251</v>
      </c>
      <c r="I186" s="230">
        <v>417</v>
      </c>
      <c r="J186" s="230">
        <v>149</v>
      </c>
      <c r="K186" s="230">
        <v>119</v>
      </c>
      <c r="L186" s="230">
        <v>71.099999999999994</v>
      </c>
      <c r="M186" s="233">
        <v>56.5</v>
      </c>
    </row>
    <row r="187" spans="1:13" ht="16.5" customHeight="1" x14ac:dyDescent="0.25">
      <c r="A187" s="228">
        <v>5</v>
      </c>
      <c r="B187" s="232">
        <v>52.2</v>
      </c>
      <c r="C187" s="230">
        <v>32.4</v>
      </c>
      <c r="D187" s="230">
        <v>37.1</v>
      </c>
      <c r="E187" s="230">
        <v>47.1</v>
      </c>
      <c r="F187" s="230">
        <v>91.2</v>
      </c>
      <c r="G187" s="230">
        <v>163</v>
      </c>
      <c r="H187" s="230">
        <v>186</v>
      </c>
      <c r="I187" s="230">
        <v>423</v>
      </c>
      <c r="J187" s="230">
        <v>145</v>
      </c>
      <c r="K187" s="230">
        <v>118</v>
      </c>
      <c r="L187" s="230">
        <v>72.3</v>
      </c>
      <c r="M187" s="233">
        <v>66.7</v>
      </c>
    </row>
    <row r="188" spans="1:13" ht="16.5" customHeight="1" x14ac:dyDescent="0.25">
      <c r="A188" s="228">
        <v>6</v>
      </c>
      <c r="B188" s="232">
        <v>39.799999999999997</v>
      </c>
      <c r="C188" s="230">
        <v>36.5</v>
      </c>
      <c r="D188" s="230">
        <v>36.799999999999997</v>
      </c>
      <c r="E188" s="230">
        <v>44.7</v>
      </c>
      <c r="F188" s="230">
        <v>75.099999999999994</v>
      </c>
      <c r="G188" s="230">
        <v>211</v>
      </c>
      <c r="H188" s="230">
        <v>137</v>
      </c>
      <c r="I188" s="230">
        <v>339</v>
      </c>
      <c r="J188" s="230">
        <v>137</v>
      </c>
      <c r="K188" s="230">
        <v>125</v>
      </c>
      <c r="L188" s="230">
        <v>61.7</v>
      </c>
      <c r="M188" s="233">
        <v>66.7</v>
      </c>
    </row>
    <row r="189" spans="1:13" ht="16.5" customHeight="1" x14ac:dyDescent="0.25">
      <c r="A189" s="228">
        <v>7</v>
      </c>
      <c r="B189" s="232">
        <v>34.200000000000003</v>
      </c>
      <c r="C189" s="230">
        <v>38.700000000000003</v>
      </c>
      <c r="D189" s="230">
        <v>33.9</v>
      </c>
      <c r="E189" s="230">
        <v>44.4</v>
      </c>
      <c r="F189" s="230">
        <v>117</v>
      </c>
      <c r="G189" s="230">
        <v>207</v>
      </c>
      <c r="H189" s="230">
        <v>124</v>
      </c>
      <c r="I189" s="230">
        <v>391</v>
      </c>
      <c r="J189" s="230">
        <v>132</v>
      </c>
      <c r="K189" s="230">
        <v>113</v>
      </c>
      <c r="L189" s="230">
        <v>54.6</v>
      </c>
      <c r="M189" s="233">
        <v>73.2</v>
      </c>
    </row>
    <row r="190" spans="1:13" ht="16.5" customHeight="1" x14ac:dyDescent="0.25">
      <c r="A190" s="228">
        <v>8</v>
      </c>
      <c r="B190" s="229">
        <v>34</v>
      </c>
      <c r="C190" s="230">
        <v>48.7</v>
      </c>
      <c r="D190" s="230">
        <v>34.9</v>
      </c>
      <c r="E190" s="230">
        <v>63.8</v>
      </c>
      <c r="F190" s="230">
        <v>93.7</v>
      </c>
      <c r="G190" s="230">
        <v>184</v>
      </c>
      <c r="H190" s="230">
        <v>147</v>
      </c>
      <c r="I190" s="230">
        <v>328</v>
      </c>
      <c r="J190" s="230">
        <v>131</v>
      </c>
      <c r="K190" s="230">
        <v>103</v>
      </c>
      <c r="L190" s="230">
        <v>72.400000000000006</v>
      </c>
      <c r="M190" s="233">
        <v>70.400000000000006</v>
      </c>
    </row>
    <row r="191" spans="1:13" ht="16.5" customHeight="1" x14ac:dyDescent="0.25">
      <c r="A191" s="228">
        <v>9</v>
      </c>
      <c r="B191" s="232">
        <v>27.8</v>
      </c>
      <c r="C191" s="234">
        <v>45</v>
      </c>
      <c r="D191" s="230">
        <v>35.1</v>
      </c>
      <c r="E191" s="230">
        <v>63.2</v>
      </c>
      <c r="F191" s="230">
        <v>124</v>
      </c>
      <c r="G191" s="230">
        <v>235</v>
      </c>
      <c r="H191" s="230">
        <v>466</v>
      </c>
      <c r="I191" s="230">
        <v>274</v>
      </c>
      <c r="J191" s="230">
        <v>128</v>
      </c>
      <c r="K191" s="230">
        <v>74.8</v>
      </c>
      <c r="L191" s="230">
        <v>68.7</v>
      </c>
      <c r="M191" s="233">
        <v>63.6</v>
      </c>
    </row>
    <row r="192" spans="1:13" ht="16.5" customHeight="1" x14ac:dyDescent="0.25">
      <c r="A192" s="228">
        <v>10</v>
      </c>
      <c r="B192" s="232">
        <v>25.2</v>
      </c>
      <c r="C192" s="230">
        <v>44.2</v>
      </c>
      <c r="D192" s="230">
        <v>41.9</v>
      </c>
      <c r="E192" s="230">
        <v>62.1</v>
      </c>
      <c r="F192" s="230">
        <v>129</v>
      </c>
      <c r="G192" s="230">
        <v>173</v>
      </c>
      <c r="H192" s="230">
        <v>403</v>
      </c>
      <c r="I192" s="230">
        <v>273</v>
      </c>
      <c r="J192" s="230">
        <v>125</v>
      </c>
      <c r="K192" s="230">
        <v>99.9</v>
      </c>
      <c r="L192" s="230">
        <v>80.7</v>
      </c>
      <c r="M192" s="233">
        <v>60.9</v>
      </c>
    </row>
    <row r="193" spans="1:13" ht="16.5" customHeight="1" x14ac:dyDescent="0.25">
      <c r="A193" s="228">
        <v>11</v>
      </c>
      <c r="B193" s="229">
        <v>28</v>
      </c>
      <c r="C193" s="230">
        <v>42.1</v>
      </c>
      <c r="D193" s="230">
        <v>38.299999999999997</v>
      </c>
      <c r="E193" s="230">
        <v>66.900000000000006</v>
      </c>
      <c r="F193" s="230">
        <v>120</v>
      </c>
      <c r="G193" s="230">
        <v>98.4</v>
      </c>
      <c r="H193" s="230">
        <v>323</v>
      </c>
      <c r="I193" s="230">
        <v>237</v>
      </c>
      <c r="J193" s="230">
        <v>138</v>
      </c>
      <c r="K193" s="230">
        <v>94.8</v>
      </c>
      <c r="L193" s="230">
        <v>66.7</v>
      </c>
      <c r="M193" s="231">
        <v>66</v>
      </c>
    </row>
    <row r="194" spans="1:13" ht="16.5" customHeight="1" x14ac:dyDescent="0.25">
      <c r="A194" s="228">
        <v>12</v>
      </c>
      <c r="B194" s="232">
        <v>42.4</v>
      </c>
      <c r="C194" s="230">
        <v>40.1</v>
      </c>
      <c r="D194" s="230">
        <v>38.1</v>
      </c>
      <c r="E194" s="230">
        <v>61.5</v>
      </c>
      <c r="F194" s="230">
        <v>105</v>
      </c>
      <c r="G194" s="230">
        <v>113</v>
      </c>
      <c r="H194" s="230">
        <v>414</v>
      </c>
      <c r="I194" s="230">
        <v>172</v>
      </c>
      <c r="J194" s="230">
        <v>137</v>
      </c>
      <c r="K194" s="230">
        <v>86.5</v>
      </c>
      <c r="L194" s="234">
        <v>68</v>
      </c>
      <c r="M194" s="233">
        <v>74.900000000000006</v>
      </c>
    </row>
    <row r="195" spans="1:13" ht="16.5" customHeight="1" x14ac:dyDescent="0.25">
      <c r="A195" s="228">
        <v>13</v>
      </c>
      <c r="B195" s="232">
        <v>29.4</v>
      </c>
      <c r="C195" s="230">
        <v>33.700000000000003</v>
      </c>
      <c r="D195" s="230">
        <v>47.6</v>
      </c>
      <c r="E195" s="230">
        <v>55.9</v>
      </c>
      <c r="F195" s="230">
        <v>108</v>
      </c>
      <c r="G195" s="230">
        <v>257</v>
      </c>
      <c r="H195" s="230">
        <v>431</v>
      </c>
      <c r="I195" s="230">
        <v>176</v>
      </c>
      <c r="J195" s="230">
        <v>263</v>
      </c>
      <c r="K195" s="230">
        <v>114</v>
      </c>
      <c r="L195" s="230">
        <v>65.400000000000006</v>
      </c>
      <c r="M195" s="233">
        <v>75.099999999999994</v>
      </c>
    </row>
    <row r="196" spans="1:13" ht="16.5" customHeight="1" x14ac:dyDescent="0.25">
      <c r="A196" s="228">
        <v>14</v>
      </c>
      <c r="B196" s="232">
        <v>29.6</v>
      </c>
      <c r="C196" s="230">
        <v>39.4</v>
      </c>
      <c r="D196" s="230">
        <v>38.200000000000003</v>
      </c>
      <c r="E196" s="230">
        <v>54.2</v>
      </c>
      <c r="F196" s="230">
        <v>109</v>
      </c>
      <c r="G196" s="230">
        <v>193</v>
      </c>
      <c r="H196" s="230">
        <v>260</v>
      </c>
      <c r="I196" s="230">
        <v>242</v>
      </c>
      <c r="J196" s="230">
        <v>321</v>
      </c>
      <c r="K196" s="230">
        <v>101</v>
      </c>
      <c r="L196" s="230">
        <v>72.599999999999994</v>
      </c>
      <c r="M196" s="233">
        <v>68.5</v>
      </c>
    </row>
    <row r="197" spans="1:13" ht="16.5" customHeight="1" x14ac:dyDescent="0.25">
      <c r="A197" s="228">
        <v>15</v>
      </c>
      <c r="B197" s="232">
        <v>42.6</v>
      </c>
      <c r="C197" s="230">
        <v>38.6</v>
      </c>
      <c r="D197" s="230">
        <v>39.1</v>
      </c>
      <c r="E197" s="230">
        <v>47.8</v>
      </c>
      <c r="F197" s="230">
        <v>103</v>
      </c>
      <c r="G197" s="230">
        <v>121</v>
      </c>
      <c r="H197" s="230">
        <v>184</v>
      </c>
      <c r="I197" s="230">
        <v>375</v>
      </c>
      <c r="J197" s="230">
        <v>240</v>
      </c>
      <c r="K197" s="230">
        <v>91.9</v>
      </c>
      <c r="L197" s="230">
        <v>69.3</v>
      </c>
      <c r="M197" s="233">
        <v>75.400000000000006</v>
      </c>
    </row>
    <row r="198" spans="1:13" ht="16.5" customHeight="1" x14ac:dyDescent="0.25">
      <c r="A198" s="228">
        <v>16</v>
      </c>
      <c r="B198" s="232">
        <v>48.4</v>
      </c>
      <c r="C198" s="230">
        <v>34.200000000000003</v>
      </c>
      <c r="D198" s="230">
        <v>37.6</v>
      </c>
      <c r="E198" s="230">
        <v>48.1</v>
      </c>
      <c r="F198" s="230">
        <v>94.3</v>
      </c>
      <c r="G198" s="230">
        <v>96.5</v>
      </c>
      <c r="H198" s="230">
        <v>133</v>
      </c>
      <c r="I198" s="230">
        <v>422</v>
      </c>
      <c r="J198" s="230">
        <v>180</v>
      </c>
      <c r="K198" s="230">
        <v>99.3</v>
      </c>
      <c r="L198" s="230">
        <v>65.7</v>
      </c>
      <c r="M198" s="233">
        <v>73.7</v>
      </c>
    </row>
    <row r="199" spans="1:13" ht="16.5" customHeight="1" x14ac:dyDescent="0.25">
      <c r="A199" s="228">
        <v>17</v>
      </c>
      <c r="B199" s="232">
        <v>47.2</v>
      </c>
      <c r="C199" s="230">
        <v>36.4</v>
      </c>
      <c r="D199" s="230">
        <v>28.3</v>
      </c>
      <c r="E199" s="230">
        <v>42.5</v>
      </c>
      <c r="F199" s="230">
        <v>89.3</v>
      </c>
      <c r="G199" s="230">
        <v>105</v>
      </c>
      <c r="H199" s="230">
        <v>182</v>
      </c>
      <c r="I199" s="230">
        <v>445</v>
      </c>
      <c r="J199" s="230">
        <v>152</v>
      </c>
      <c r="K199" s="230">
        <v>106</v>
      </c>
      <c r="L199" s="230">
        <v>72.099999999999994</v>
      </c>
      <c r="M199" s="233">
        <v>58.2</v>
      </c>
    </row>
    <row r="200" spans="1:13" ht="16.5" customHeight="1" x14ac:dyDescent="0.25">
      <c r="A200" s="228">
        <v>18</v>
      </c>
      <c r="B200" s="232">
        <v>37.799999999999997</v>
      </c>
      <c r="C200" s="234">
        <v>41</v>
      </c>
      <c r="D200" s="230">
        <v>26.8</v>
      </c>
      <c r="E200" s="230">
        <v>41.3</v>
      </c>
      <c r="F200" s="230">
        <v>86.9</v>
      </c>
      <c r="G200" s="230">
        <v>95.1</v>
      </c>
      <c r="H200" s="230">
        <v>172</v>
      </c>
      <c r="I200" s="230">
        <v>442</v>
      </c>
      <c r="J200" s="230">
        <v>127</v>
      </c>
      <c r="K200" s="230">
        <v>101</v>
      </c>
      <c r="L200" s="230">
        <v>72.599999999999994</v>
      </c>
      <c r="M200" s="233">
        <v>70.5</v>
      </c>
    </row>
    <row r="201" spans="1:13" ht="16.5" customHeight="1" x14ac:dyDescent="0.25">
      <c r="A201" s="228">
        <v>19</v>
      </c>
      <c r="B201" s="232">
        <v>37.200000000000003</v>
      </c>
      <c r="C201" s="230">
        <v>46.8</v>
      </c>
      <c r="D201" s="230">
        <v>32.700000000000003</v>
      </c>
      <c r="E201" s="230">
        <v>52.4</v>
      </c>
      <c r="F201" s="230">
        <v>78.2</v>
      </c>
      <c r="G201" s="230">
        <v>91.4</v>
      </c>
      <c r="H201" s="230">
        <v>546</v>
      </c>
      <c r="I201" s="230">
        <v>474</v>
      </c>
      <c r="J201" s="230">
        <v>162</v>
      </c>
      <c r="K201" s="230">
        <v>94.9</v>
      </c>
      <c r="L201" s="230">
        <v>70.400000000000006</v>
      </c>
      <c r="M201" s="231">
        <v>74</v>
      </c>
    </row>
    <row r="202" spans="1:13" ht="16.5" customHeight="1" x14ac:dyDescent="0.25">
      <c r="A202" s="228">
        <v>20</v>
      </c>
      <c r="B202" s="232">
        <v>27.7</v>
      </c>
      <c r="C202" s="230">
        <v>36.6</v>
      </c>
      <c r="D202" s="230">
        <v>39.799999999999997</v>
      </c>
      <c r="E202" s="230">
        <v>61.7</v>
      </c>
      <c r="F202" s="230">
        <v>78.2</v>
      </c>
      <c r="G202" s="230">
        <v>94.7</v>
      </c>
      <c r="H202" s="230">
        <v>694</v>
      </c>
      <c r="I202" s="230">
        <v>524</v>
      </c>
      <c r="J202" s="230">
        <v>174</v>
      </c>
      <c r="K202" s="230">
        <v>85.1</v>
      </c>
      <c r="L202" s="230">
        <v>71.599999999999994</v>
      </c>
      <c r="M202" s="233">
        <v>75.3</v>
      </c>
    </row>
    <row r="203" spans="1:13" ht="16.5" customHeight="1" x14ac:dyDescent="0.25">
      <c r="A203" s="228">
        <v>21</v>
      </c>
      <c r="B203" s="232">
        <v>36.299999999999997</v>
      </c>
      <c r="C203" s="234">
        <v>44</v>
      </c>
      <c r="D203" s="230">
        <v>40.4</v>
      </c>
      <c r="E203" s="230">
        <v>56.2</v>
      </c>
      <c r="F203" s="230">
        <v>95.1</v>
      </c>
      <c r="G203" s="230">
        <v>85.3</v>
      </c>
      <c r="H203" s="230">
        <v>426</v>
      </c>
      <c r="I203" s="230">
        <v>428</v>
      </c>
      <c r="J203" s="230">
        <v>169</v>
      </c>
      <c r="K203" s="230">
        <v>98.8</v>
      </c>
      <c r="L203" s="234">
        <v>67</v>
      </c>
      <c r="M203" s="233">
        <v>76.400000000000006</v>
      </c>
    </row>
    <row r="204" spans="1:13" ht="16.5" customHeight="1" x14ac:dyDescent="0.25">
      <c r="A204" s="228">
        <v>22</v>
      </c>
      <c r="B204" s="232">
        <v>39.9</v>
      </c>
      <c r="C204" s="230">
        <v>40.200000000000003</v>
      </c>
      <c r="D204" s="230">
        <v>43.5</v>
      </c>
      <c r="E204" s="230">
        <v>63.6</v>
      </c>
      <c r="F204" s="230">
        <v>93.8</v>
      </c>
      <c r="G204" s="230">
        <v>70.5</v>
      </c>
      <c r="H204" s="230">
        <v>276</v>
      </c>
      <c r="I204" s="230">
        <v>335</v>
      </c>
      <c r="J204" s="230">
        <v>130</v>
      </c>
      <c r="K204" s="230">
        <v>110</v>
      </c>
      <c r="L204" s="230">
        <v>68.2</v>
      </c>
      <c r="M204" s="231">
        <v>76</v>
      </c>
    </row>
    <row r="205" spans="1:13" ht="16.5" customHeight="1" x14ac:dyDescent="0.25">
      <c r="A205" s="228">
        <v>23</v>
      </c>
      <c r="B205" s="232">
        <v>44.7</v>
      </c>
      <c r="C205" s="230">
        <v>44.9</v>
      </c>
      <c r="D205" s="230">
        <v>45.8</v>
      </c>
      <c r="E205" s="230">
        <v>58.4</v>
      </c>
      <c r="F205" s="230">
        <v>98.4</v>
      </c>
      <c r="G205" s="230">
        <v>65.7</v>
      </c>
      <c r="H205" s="230">
        <v>355</v>
      </c>
      <c r="I205" s="230">
        <v>277</v>
      </c>
      <c r="J205" s="230">
        <v>158</v>
      </c>
      <c r="K205" s="230">
        <v>113</v>
      </c>
      <c r="L205" s="230">
        <v>72.3</v>
      </c>
      <c r="M205" s="233">
        <v>85.7</v>
      </c>
    </row>
    <row r="206" spans="1:13" ht="16.5" customHeight="1" x14ac:dyDescent="0.25">
      <c r="A206" s="228">
        <v>24</v>
      </c>
      <c r="B206" s="232">
        <v>37.799999999999997</v>
      </c>
      <c r="C206" s="230">
        <v>38.6</v>
      </c>
      <c r="D206" s="230">
        <v>43.1</v>
      </c>
      <c r="E206" s="230">
        <v>67.2</v>
      </c>
      <c r="F206" s="230">
        <v>104</v>
      </c>
      <c r="G206" s="230">
        <v>131</v>
      </c>
      <c r="H206" s="230">
        <v>267</v>
      </c>
      <c r="I206" s="230">
        <v>208</v>
      </c>
      <c r="J206" s="230">
        <v>91.7</v>
      </c>
      <c r="K206" s="230">
        <v>91.2</v>
      </c>
      <c r="L206" s="230">
        <v>72.099999999999994</v>
      </c>
      <c r="M206" s="233">
        <v>84.9</v>
      </c>
    </row>
    <row r="207" spans="1:13" ht="16.5" customHeight="1" x14ac:dyDescent="0.25">
      <c r="A207" s="228">
        <v>25</v>
      </c>
      <c r="B207" s="232">
        <v>39.799999999999997</v>
      </c>
      <c r="C207" s="230">
        <v>44.4</v>
      </c>
      <c r="D207" s="234">
        <v>47</v>
      </c>
      <c r="E207" s="230">
        <v>69.400000000000006</v>
      </c>
      <c r="F207" s="230">
        <v>260</v>
      </c>
      <c r="G207" s="230">
        <v>170</v>
      </c>
      <c r="H207" s="230">
        <v>329</v>
      </c>
      <c r="I207" s="230">
        <v>163</v>
      </c>
      <c r="J207" s="230">
        <v>254</v>
      </c>
      <c r="K207" s="230">
        <v>78.2</v>
      </c>
      <c r="L207" s="234">
        <v>74</v>
      </c>
      <c r="M207" s="233">
        <v>89.6</v>
      </c>
    </row>
    <row r="208" spans="1:13" ht="16.5" customHeight="1" x14ac:dyDescent="0.25">
      <c r="A208" s="228">
        <v>26</v>
      </c>
      <c r="B208" s="232">
        <v>53.4</v>
      </c>
      <c r="C208" s="230">
        <v>40.299999999999997</v>
      </c>
      <c r="D208" s="234">
        <v>35</v>
      </c>
      <c r="E208" s="230">
        <v>72.5</v>
      </c>
      <c r="F208" s="230">
        <v>262</v>
      </c>
      <c r="G208" s="230">
        <v>135</v>
      </c>
      <c r="H208" s="230">
        <v>1200</v>
      </c>
      <c r="I208" s="230">
        <v>193</v>
      </c>
      <c r="J208" s="230">
        <v>432</v>
      </c>
      <c r="K208" s="230">
        <v>72.099999999999994</v>
      </c>
      <c r="L208" s="230">
        <v>78.2</v>
      </c>
      <c r="M208" s="233">
        <v>76.400000000000006</v>
      </c>
    </row>
    <row r="209" spans="1:13" ht="16.5" customHeight="1" x14ac:dyDescent="0.25">
      <c r="A209" s="228">
        <v>27</v>
      </c>
      <c r="B209" s="232">
        <v>39.700000000000003</v>
      </c>
      <c r="C209" s="230">
        <v>36.9</v>
      </c>
      <c r="D209" s="230">
        <v>38.1</v>
      </c>
      <c r="E209" s="230">
        <v>68.599999999999994</v>
      </c>
      <c r="F209" s="230">
        <v>141</v>
      </c>
      <c r="G209" s="230">
        <v>111</v>
      </c>
      <c r="H209" s="230">
        <v>1540</v>
      </c>
      <c r="I209" s="230">
        <v>186</v>
      </c>
      <c r="J209" s="230">
        <v>380</v>
      </c>
      <c r="K209" s="230">
        <v>68.8</v>
      </c>
      <c r="L209" s="230">
        <v>81.900000000000006</v>
      </c>
      <c r="M209" s="233">
        <v>58.7</v>
      </c>
    </row>
    <row r="210" spans="1:13" ht="16.5" customHeight="1" x14ac:dyDescent="0.25">
      <c r="A210" s="228">
        <v>28</v>
      </c>
      <c r="B210" s="232">
        <v>37.9</v>
      </c>
      <c r="C210" s="230">
        <v>35.299999999999997</v>
      </c>
      <c r="D210" s="230">
        <v>41.6</v>
      </c>
      <c r="E210" s="230">
        <v>66.7</v>
      </c>
      <c r="F210" s="230">
        <v>100</v>
      </c>
      <c r="G210" s="230">
        <v>179</v>
      </c>
      <c r="H210" s="230">
        <v>1150</v>
      </c>
      <c r="I210" s="230">
        <v>190</v>
      </c>
      <c r="J210" s="230">
        <v>243</v>
      </c>
      <c r="K210" s="230">
        <v>74.599999999999994</v>
      </c>
      <c r="L210" s="230">
        <v>82.7</v>
      </c>
      <c r="M210" s="233">
        <v>65.8</v>
      </c>
    </row>
    <row r="211" spans="1:13" ht="16.5" customHeight="1" x14ac:dyDescent="0.25">
      <c r="A211" s="228">
        <v>29</v>
      </c>
      <c r="B211" s="232">
        <v>37.5</v>
      </c>
      <c r="C211" s="230">
        <v>35.4</v>
      </c>
      <c r="D211" s="230">
        <v>35.200000000000003</v>
      </c>
      <c r="E211" s="230">
        <v>50.4</v>
      </c>
      <c r="F211" s="230">
        <v>130</v>
      </c>
      <c r="G211" s="230">
        <v>307</v>
      </c>
      <c r="H211" s="230">
        <v>855</v>
      </c>
      <c r="I211" s="230">
        <v>190</v>
      </c>
      <c r="J211" s="230">
        <v>179</v>
      </c>
      <c r="K211" s="230">
        <v>84.7</v>
      </c>
      <c r="L211" s="230">
        <v>79.5</v>
      </c>
      <c r="M211" s="233">
        <v>64.2</v>
      </c>
    </row>
    <row r="212" spans="1:13" ht="16.5" customHeight="1" x14ac:dyDescent="0.25">
      <c r="A212" s="228">
        <v>30</v>
      </c>
      <c r="B212" s="232">
        <v>31.3</v>
      </c>
      <c r="C212" s="235"/>
      <c r="D212" s="230">
        <v>33.799999999999997</v>
      </c>
      <c r="E212" s="234">
        <v>43</v>
      </c>
      <c r="F212" s="230">
        <v>280</v>
      </c>
      <c r="G212" s="230">
        <v>223</v>
      </c>
      <c r="H212" s="230">
        <v>590</v>
      </c>
      <c r="I212" s="230">
        <v>171</v>
      </c>
      <c r="J212" s="230">
        <v>184</v>
      </c>
      <c r="K212" s="230">
        <v>74.599999999999994</v>
      </c>
      <c r="L212" s="230">
        <v>75.2</v>
      </c>
      <c r="M212" s="233">
        <v>78.5</v>
      </c>
    </row>
    <row r="213" spans="1:13" ht="16.5" customHeight="1" x14ac:dyDescent="0.25">
      <c r="A213" s="236">
        <v>31</v>
      </c>
      <c r="B213" s="237">
        <v>30.3</v>
      </c>
      <c r="C213" s="238"/>
      <c r="D213" s="239">
        <v>41.8</v>
      </c>
      <c r="E213" s="238"/>
      <c r="F213" s="239">
        <v>149</v>
      </c>
      <c r="G213" s="238"/>
      <c r="H213" s="239">
        <v>494</v>
      </c>
      <c r="I213" s="239">
        <v>141</v>
      </c>
      <c r="J213" s="240"/>
      <c r="K213" s="239">
        <v>68.8</v>
      </c>
      <c r="L213" s="238"/>
      <c r="M213" s="241">
        <v>81.3</v>
      </c>
    </row>
    <row r="214" spans="1:13" ht="16.5" customHeight="1" x14ac:dyDescent="0.2">
      <c r="A214" s="223" t="s">
        <v>497</v>
      </c>
      <c r="B214" s="242">
        <v>1248.0999999999999</v>
      </c>
      <c r="C214" s="243">
        <v>1143.8</v>
      </c>
      <c r="D214" s="243">
        <v>1170.7</v>
      </c>
      <c r="E214" s="243">
        <v>1633.9</v>
      </c>
      <c r="F214" s="243">
        <v>3558.7</v>
      </c>
      <c r="G214" s="243">
        <v>4293.3999999999996</v>
      </c>
      <c r="H214" s="243">
        <v>13599</v>
      </c>
      <c r="I214" s="243">
        <v>9804</v>
      </c>
      <c r="J214" s="243">
        <v>5644.7</v>
      </c>
      <c r="K214" s="243">
        <v>3050</v>
      </c>
      <c r="L214" s="243">
        <v>2127.1999999999998</v>
      </c>
      <c r="M214" s="244">
        <v>2222.9</v>
      </c>
    </row>
    <row r="215" spans="1:13" ht="16.5" customHeight="1" x14ac:dyDescent="0.2">
      <c r="A215" s="228" t="s">
        <v>498</v>
      </c>
      <c r="B215" s="245">
        <v>40.299999999999997</v>
      </c>
      <c r="C215" s="246">
        <v>39.4</v>
      </c>
      <c r="D215" s="246">
        <v>37.799999999999997</v>
      </c>
      <c r="E215" s="246">
        <v>54.5</v>
      </c>
      <c r="F215" s="246">
        <v>115</v>
      </c>
      <c r="G215" s="246">
        <v>143</v>
      </c>
      <c r="H215" s="246">
        <v>439</v>
      </c>
      <c r="I215" s="246">
        <v>316</v>
      </c>
      <c r="J215" s="246">
        <v>188</v>
      </c>
      <c r="K215" s="246">
        <v>98.4</v>
      </c>
      <c r="L215" s="246">
        <v>70.900000000000006</v>
      </c>
      <c r="M215" s="247">
        <v>71.7</v>
      </c>
    </row>
    <row r="216" spans="1:13" ht="16.5" customHeight="1" x14ac:dyDescent="0.25">
      <c r="A216" s="228" t="s">
        <v>274</v>
      </c>
      <c r="B216" s="232">
        <v>78.8</v>
      </c>
      <c r="C216" s="230">
        <v>64.7</v>
      </c>
      <c r="D216" s="230">
        <v>64.7</v>
      </c>
      <c r="E216" s="230">
        <v>87.9</v>
      </c>
      <c r="F216" s="230">
        <v>399</v>
      </c>
      <c r="G216" s="230">
        <v>343</v>
      </c>
      <c r="H216" s="230">
        <v>1720</v>
      </c>
      <c r="I216" s="230">
        <v>615</v>
      </c>
      <c r="J216" s="230">
        <v>635</v>
      </c>
      <c r="K216" s="230">
        <v>154</v>
      </c>
      <c r="L216" s="230">
        <v>115</v>
      </c>
      <c r="M216" s="233">
        <v>118</v>
      </c>
    </row>
    <row r="217" spans="1:13" ht="16.5" customHeight="1" x14ac:dyDescent="0.25">
      <c r="A217" s="228" t="s">
        <v>499</v>
      </c>
      <c r="B217" s="232">
        <v>1</v>
      </c>
      <c r="C217" s="230">
        <v>8</v>
      </c>
      <c r="D217" s="230">
        <v>10</v>
      </c>
      <c r="E217" s="230">
        <v>8</v>
      </c>
      <c r="F217" s="230">
        <v>25</v>
      </c>
      <c r="G217" s="230">
        <v>29</v>
      </c>
      <c r="H217" s="230">
        <v>27</v>
      </c>
      <c r="I217" s="230">
        <v>1</v>
      </c>
      <c r="J217" s="230">
        <v>26</v>
      </c>
      <c r="K217" s="230">
        <v>2</v>
      </c>
      <c r="L217" s="230">
        <v>2</v>
      </c>
      <c r="M217" s="233">
        <v>26</v>
      </c>
    </row>
    <row r="218" spans="1:13" ht="16.5" customHeight="1" x14ac:dyDescent="0.25">
      <c r="A218" s="228" t="s">
        <v>276</v>
      </c>
      <c r="B218" s="229">
        <v>21</v>
      </c>
      <c r="C218" s="230">
        <v>24.2</v>
      </c>
      <c r="D218" s="230">
        <v>20.5</v>
      </c>
      <c r="E218" s="230">
        <v>25.6</v>
      </c>
      <c r="F218" s="230">
        <v>34.799999999999997</v>
      </c>
      <c r="G218" s="230">
        <v>55.4</v>
      </c>
      <c r="H218" s="230">
        <v>109</v>
      </c>
      <c r="I218" s="230">
        <v>132</v>
      </c>
      <c r="J218" s="230">
        <v>78.8</v>
      </c>
      <c r="K218" s="230">
        <v>50.5</v>
      </c>
      <c r="L218" s="230">
        <v>31.8</v>
      </c>
      <c r="M218" s="233">
        <v>42.8</v>
      </c>
    </row>
    <row r="219" spans="1:13" ht="16.5" customHeight="1" x14ac:dyDescent="0.25">
      <c r="A219" s="236" t="s">
        <v>499</v>
      </c>
      <c r="B219" s="248" t="s">
        <v>486</v>
      </c>
      <c r="C219" s="239">
        <v>24</v>
      </c>
      <c r="D219" s="239">
        <v>17</v>
      </c>
      <c r="E219" s="249" t="s">
        <v>275</v>
      </c>
      <c r="F219" s="239">
        <v>1</v>
      </c>
      <c r="G219" s="239">
        <v>23</v>
      </c>
      <c r="H219" s="239">
        <v>7</v>
      </c>
      <c r="I219" s="239">
        <v>31</v>
      </c>
      <c r="J219" s="239">
        <v>24</v>
      </c>
      <c r="K219" s="239">
        <v>31</v>
      </c>
      <c r="L219" s="249" t="s">
        <v>275</v>
      </c>
      <c r="M219" s="250" t="s">
        <v>500</v>
      </c>
    </row>
    <row r="220" spans="1:13" ht="16.5" customHeight="1" x14ac:dyDescent="0.25">
      <c r="A220" s="251" t="s">
        <v>501</v>
      </c>
      <c r="B220" s="252" t="s">
        <v>502</v>
      </c>
      <c r="C220" s="253"/>
      <c r="D220" s="253"/>
      <c r="E220" s="254">
        <f>SUM(B183:M213)</f>
        <v>49496.400000000009</v>
      </c>
      <c r="F220" s="255"/>
      <c r="G220" s="256"/>
      <c r="H220" s="256"/>
      <c r="I220" s="257"/>
      <c r="J220" s="258"/>
      <c r="K220" s="257"/>
      <c r="L220" s="253"/>
      <c r="M220" s="259"/>
    </row>
    <row r="221" spans="1:13" ht="16.5" customHeight="1" x14ac:dyDescent="0.25">
      <c r="A221" s="260" t="s">
        <v>503</v>
      </c>
      <c r="B221" s="261" t="s">
        <v>504</v>
      </c>
      <c r="C221" s="262"/>
      <c r="D221" s="262"/>
      <c r="E221" s="263">
        <f>MAX(B216:M216)</f>
        <v>1720</v>
      </c>
      <c r="F221" s="264"/>
      <c r="G221" s="265" t="s">
        <v>499</v>
      </c>
      <c r="H221" s="266">
        <v>27</v>
      </c>
      <c r="I221" s="264" t="s">
        <v>505</v>
      </c>
      <c r="J221" s="266">
        <v>7</v>
      </c>
      <c r="K221" s="267"/>
      <c r="L221" s="267"/>
      <c r="M221" s="268"/>
    </row>
    <row r="222" spans="1:13" ht="16.5" customHeight="1" x14ac:dyDescent="0.25">
      <c r="A222" s="260"/>
      <c r="B222" s="261" t="s">
        <v>506</v>
      </c>
      <c r="C222" s="262"/>
      <c r="D222" s="262"/>
      <c r="E222" s="269">
        <f>MIN(B218:M218)</f>
        <v>20.5</v>
      </c>
      <c r="F222" s="264"/>
      <c r="G222" s="265" t="s">
        <v>499</v>
      </c>
      <c r="H222" s="266">
        <v>17</v>
      </c>
      <c r="I222" s="264" t="s">
        <v>505</v>
      </c>
      <c r="J222" s="266">
        <v>3</v>
      </c>
      <c r="K222" s="267"/>
      <c r="L222" s="267"/>
      <c r="M222" s="268"/>
    </row>
    <row r="223" spans="1:13" ht="16.5" customHeight="1" x14ac:dyDescent="0.25">
      <c r="A223" s="270"/>
      <c r="B223" s="271" t="s">
        <v>507</v>
      </c>
      <c r="C223" s="272"/>
      <c r="D223" s="272"/>
      <c r="E223" s="273">
        <f>E220/366</f>
        <v>135.2360655737705</v>
      </c>
      <c r="F223" s="274"/>
      <c r="G223" s="275"/>
      <c r="H223" s="276"/>
      <c r="I223" s="272"/>
      <c r="J223" s="277"/>
      <c r="K223" s="277"/>
      <c r="L223" s="277"/>
      <c r="M223" s="278"/>
    </row>
    <row r="224" spans="1:13" ht="16.5" customHeight="1" x14ac:dyDescent="0.2">
      <c r="B224" s="106"/>
    </row>
    <row r="225" spans="2:2" ht="16.5" customHeight="1" x14ac:dyDescent="0.2">
      <c r="B225" s="93"/>
    </row>
    <row r="226" spans="2:2" ht="16.5" customHeight="1" x14ac:dyDescent="0.2">
      <c r="B226" s="93"/>
    </row>
    <row r="227" spans="2:2" ht="16.5" customHeight="1" x14ac:dyDescent="0.2">
      <c r="B227" s="93"/>
    </row>
    <row r="228" spans="2:2" ht="16.5" customHeight="1" x14ac:dyDescent="0.2">
      <c r="B228" s="93"/>
    </row>
    <row r="229" spans="2:2" ht="16.5" customHeight="1" x14ac:dyDescent="0.2">
      <c r="B229" s="97"/>
    </row>
    <row r="230" spans="2:2" ht="16.5" customHeight="1" x14ac:dyDescent="0.2">
      <c r="B230" s="97"/>
    </row>
    <row r="231" spans="2:2" ht="16.5" customHeight="1" x14ac:dyDescent="0.2">
      <c r="B231" s="97"/>
    </row>
    <row r="232" spans="2:2" ht="16.5" customHeight="1" x14ac:dyDescent="0.2">
      <c r="B232" s="97"/>
    </row>
    <row r="233" spans="2:2" ht="16.5" customHeight="1" x14ac:dyDescent="0.2">
      <c r="B233" s="97"/>
    </row>
    <row r="234" spans="2:2" ht="16.5" customHeight="1" x14ac:dyDescent="0.2">
      <c r="B234" s="97"/>
    </row>
    <row r="235" spans="2:2" ht="16.5" customHeight="1" x14ac:dyDescent="0.2">
      <c r="B235" s="97"/>
    </row>
    <row r="236" spans="2:2" ht="16.5" customHeight="1" x14ac:dyDescent="0.2">
      <c r="B236" s="97"/>
    </row>
    <row r="237" spans="2:2" ht="16.5" customHeight="1" x14ac:dyDescent="0.2">
      <c r="B237" s="97"/>
    </row>
    <row r="238" spans="2:2" ht="16.5" customHeight="1" x14ac:dyDescent="0.2">
      <c r="B238" s="97"/>
    </row>
    <row r="239" spans="2:2" ht="16.5" customHeight="1" x14ac:dyDescent="0.2">
      <c r="B239" s="97"/>
    </row>
    <row r="240" spans="2:2" ht="16.5" customHeight="1" x14ac:dyDescent="0.2">
      <c r="B240" s="97"/>
    </row>
    <row r="241" spans="2:2" ht="16.5" customHeight="1" x14ac:dyDescent="0.2">
      <c r="B241" s="97"/>
    </row>
    <row r="242" spans="2:2" ht="16.5" customHeight="1" x14ac:dyDescent="0.2">
      <c r="B242" s="97"/>
    </row>
    <row r="243" spans="2:2" ht="16.5" customHeight="1" x14ac:dyDescent="0.2">
      <c r="B243" s="97"/>
    </row>
    <row r="244" spans="2:2" ht="16.5" customHeight="1" x14ac:dyDescent="0.2">
      <c r="B244" s="97"/>
    </row>
    <row r="245" spans="2:2" ht="16.5" customHeight="1" x14ac:dyDescent="0.2">
      <c r="B245" s="97"/>
    </row>
    <row r="246" spans="2:2" ht="16.5" customHeight="1" x14ac:dyDescent="0.2">
      <c r="B246" s="97"/>
    </row>
    <row r="247" spans="2:2" ht="16.5" customHeight="1" x14ac:dyDescent="0.2">
      <c r="B247" s="97"/>
    </row>
    <row r="248" spans="2:2" ht="16.5" customHeight="1" x14ac:dyDescent="0.2">
      <c r="B248" s="97"/>
    </row>
    <row r="249" spans="2:2" ht="16.5" customHeight="1" x14ac:dyDescent="0.2">
      <c r="B249" s="97"/>
    </row>
    <row r="250" spans="2:2" ht="16.5" customHeight="1" x14ac:dyDescent="0.2">
      <c r="B250" s="97"/>
    </row>
    <row r="251" spans="2:2" ht="16.5" customHeight="1" x14ac:dyDescent="0.2">
      <c r="B251" s="97"/>
    </row>
    <row r="252" spans="2:2" ht="16.5" customHeight="1" x14ac:dyDescent="0.2">
      <c r="B252" s="97"/>
    </row>
    <row r="253" spans="2:2" ht="16.5" customHeight="1" x14ac:dyDescent="0.2">
      <c r="B253" s="97"/>
    </row>
    <row r="254" spans="2:2" ht="16.5" customHeight="1" x14ac:dyDescent="0.2">
      <c r="B254" s="97"/>
    </row>
  </sheetData>
  <mergeCells count="9">
    <mergeCell ref="A178:C178"/>
    <mergeCell ref="D179:K179"/>
    <mergeCell ref="A221:A222"/>
    <mergeCell ref="A133:D133"/>
    <mergeCell ref="B134:D134"/>
    <mergeCell ref="E134:J134"/>
    <mergeCell ref="E174:F174"/>
    <mergeCell ref="G174:H174"/>
    <mergeCell ref="A175:A1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10" workbookViewId="0">
      <selection activeCell="J34" sqref="J34"/>
    </sheetView>
  </sheetViews>
  <sheetFormatPr defaultRowHeight="15" x14ac:dyDescent="0.25"/>
  <sheetData>
    <row r="1" spans="1:13" x14ac:dyDescent="0.25">
      <c r="A1" s="279" t="s">
        <v>0</v>
      </c>
      <c r="B1" s="280"/>
      <c r="C1" s="281"/>
      <c r="D1" s="280"/>
      <c r="E1" s="282"/>
      <c r="F1" s="282"/>
      <c r="G1" s="282"/>
      <c r="H1" s="282"/>
      <c r="I1" s="282"/>
      <c r="J1" s="280"/>
      <c r="K1" s="283" t="s">
        <v>508</v>
      </c>
      <c r="L1" s="282"/>
      <c r="M1" s="282"/>
    </row>
    <row r="2" spans="1:13" ht="18.75" x14ac:dyDescent="0.25">
      <c r="A2" s="279" t="s">
        <v>509</v>
      </c>
      <c r="B2" s="280"/>
      <c r="C2" s="284"/>
      <c r="D2" s="285"/>
      <c r="E2" s="286" t="s">
        <v>510</v>
      </c>
      <c r="F2" s="287"/>
      <c r="G2" s="287"/>
      <c r="H2" s="287"/>
      <c r="I2" s="288"/>
      <c r="J2" s="288"/>
      <c r="K2" s="283" t="s">
        <v>511</v>
      </c>
      <c r="L2" s="282"/>
      <c r="M2" s="282"/>
    </row>
    <row r="3" spans="1:13" ht="18.75" x14ac:dyDescent="0.25">
      <c r="A3" s="289" t="s">
        <v>512</v>
      </c>
      <c r="B3" s="290"/>
      <c r="C3" s="290"/>
      <c r="D3" s="291"/>
      <c r="E3" s="292"/>
      <c r="F3" s="293" t="s">
        <v>513</v>
      </c>
      <c r="G3" s="294">
        <v>2008</v>
      </c>
      <c r="H3" s="295"/>
      <c r="I3" s="296"/>
      <c r="J3" s="297"/>
      <c r="K3" s="298" t="s">
        <v>514</v>
      </c>
      <c r="L3" s="298"/>
      <c r="M3" s="298"/>
    </row>
    <row r="4" spans="1:13" x14ac:dyDescent="0.25">
      <c r="A4" s="299" t="s">
        <v>5</v>
      </c>
      <c r="B4" s="300" t="s">
        <v>6</v>
      </c>
      <c r="C4" s="301" t="s">
        <v>7</v>
      </c>
      <c r="D4" s="300" t="s">
        <v>8</v>
      </c>
      <c r="E4" s="300" t="s">
        <v>9</v>
      </c>
      <c r="F4" s="300" t="s">
        <v>10</v>
      </c>
      <c r="G4" s="300" t="s">
        <v>11</v>
      </c>
      <c r="H4" s="300" t="s">
        <v>12</v>
      </c>
      <c r="I4" s="300" t="s">
        <v>13</v>
      </c>
      <c r="J4" s="300" t="s">
        <v>14</v>
      </c>
      <c r="K4" s="300" t="s">
        <v>15</v>
      </c>
      <c r="L4" s="300" t="s">
        <v>16</v>
      </c>
      <c r="M4" s="302" t="s">
        <v>17</v>
      </c>
    </row>
    <row r="5" spans="1:13" x14ac:dyDescent="0.25">
      <c r="A5" s="303">
        <v>1</v>
      </c>
      <c r="B5" s="304">
        <v>8909</v>
      </c>
      <c r="C5" s="305">
        <v>8920</v>
      </c>
      <c r="D5" s="305">
        <v>8918</v>
      </c>
      <c r="E5" s="305">
        <v>8899</v>
      </c>
      <c r="F5" s="305">
        <v>8898</v>
      </c>
      <c r="G5" s="305">
        <v>8958</v>
      </c>
      <c r="H5" s="305">
        <v>9118</v>
      </c>
      <c r="I5" s="305">
        <v>9069</v>
      </c>
      <c r="J5" s="305">
        <v>9157</v>
      </c>
      <c r="K5" s="305">
        <v>9017</v>
      </c>
      <c r="L5" s="305">
        <v>9080</v>
      </c>
      <c r="M5" s="306">
        <v>8971</v>
      </c>
    </row>
    <row r="6" spans="1:13" x14ac:dyDescent="0.25">
      <c r="A6" s="307">
        <v>2</v>
      </c>
      <c r="B6" s="304">
        <v>8905</v>
      </c>
      <c r="C6" s="305">
        <v>8922</v>
      </c>
      <c r="D6" s="305">
        <v>8910</v>
      </c>
      <c r="E6" s="305">
        <v>8908</v>
      </c>
      <c r="F6" s="305">
        <v>8894</v>
      </c>
      <c r="G6" s="305">
        <v>8994</v>
      </c>
      <c r="H6" s="305">
        <v>9069</v>
      </c>
      <c r="I6" s="305">
        <v>9055</v>
      </c>
      <c r="J6" s="305">
        <v>9111</v>
      </c>
      <c r="K6" s="305">
        <v>9015</v>
      </c>
      <c r="L6" s="305">
        <v>9293</v>
      </c>
      <c r="M6" s="306">
        <v>8970</v>
      </c>
    </row>
    <row r="7" spans="1:13" x14ac:dyDescent="0.25">
      <c r="A7" s="307">
        <v>3</v>
      </c>
      <c r="B7" s="304">
        <v>8907</v>
      </c>
      <c r="C7" s="305">
        <v>8922</v>
      </c>
      <c r="D7" s="305">
        <v>8908</v>
      </c>
      <c r="E7" s="305">
        <v>8916</v>
      </c>
      <c r="F7" s="305">
        <v>8897</v>
      </c>
      <c r="G7" s="305">
        <v>9040</v>
      </c>
      <c r="H7" s="305">
        <v>9139</v>
      </c>
      <c r="I7" s="305">
        <v>9041</v>
      </c>
      <c r="J7" s="305">
        <v>9084</v>
      </c>
      <c r="K7" s="305">
        <v>9005</v>
      </c>
      <c r="L7" s="305">
        <v>9348</v>
      </c>
      <c r="M7" s="306">
        <v>8966</v>
      </c>
    </row>
    <row r="8" spans="1:13" x14ac:dyDescent="0.25">
      <c r="A8" s="307">
        <v>4</v>
      </c>
      <c r="B8" s="304">
        <v>8915</v>
      </c>
      <c r="C8" s="305">
        <v>8912</v>
      </c>
      <c r="D8" s="305">
        <v>8902</v>
      </c>
      <c r="E8" s="305">
        <v>8917</v>
      </c>
      <c r="F8" s="305">
        <v>8901</v>
      </c>
      <c r="G8" s="305">
        <v>8986</v>
      </c>
      <c r="H8" s="305">
        <v>9170</v>
      </c>
      <c r="I8" s="305">
        <v>9056</v>
      </c>
      <c r="J8" s="305">
        <v>9169</v>
      </c>
      <c r="K8" s="305">
        <v>9004</v>
      </c>
      <c r="L8" s="305">
        <v>9235</v>
      </c>
      <c r="M8" s="306">
        <v>8963</v>
      </c>
    </row>
    <row r="9" spans="1:13" x14ac:dyDescent="0.25">
      <c r="A9" s="307">
        <v>5</v>
      </c>
      <c r="B9" s="304">
        <v>8901</v>
      </c>
      <c r="C9" s="305">
        <v>8915</v>
      </c>
      <c r="D9" s="305">
        <v>8899</v>
      </c>
      <c r="E9" s="305">
        <v>8909</v>
      </c>
      <c r="F9" s="305">
        <v>8920</v>
      </c>
      <c r="G9" s="305">
        <v>8953</v>
      </c>
      <c r="H9" s="305">
        <v>9097</v>
      </c>
      <c r="I9" s="305">
        <v>9086</v>
      </c>
      <c r="J9" s="305">
        <v>9144</v>
      </c>
      <c r="K9" s="305">
        <v>9011</v>
      </c>
      <c r="L9" s="305">
        <v>9156</v>
      </c>
      <c r="M9" s="306">
        <v>8965</v>
      </c>
    </row>
    <row r="10" spans="1:13" x14ac:dyDescent="0.25">
      <c r="A10" s="307">
        <v>6</v>
      </c>
      <c r="B10" s="304">
        <v>8906</v>
      </c>
      <c r="C10" s="305">
        <v>8920</v>
      </c>
      <c r="D10" s="305">
        <v>8902</v>
      </c>
      <c r="E10" s="305">
        <v>8909</v>
      </c>
      <c r="F10" s="305">
        <v>8923</v>
      </c>
      <c r="G10" s="305">
        <v>9002</v>
      </c>
      <c r="H10" s="305">
        <v>9141</v>
      </c>
      <c r="I10" s="305">
        <v>9115</v>
      </c>
      <c r="J10" s="305">
        <v>9110</v>
      </c>
      <c r="K10" s="305">
        <v>9000</v>
      </c>
      <c r="L10" s="305">
        <v>9166</v>
      </c>
      <c r="M10" s="306">
        <v>8963</v>
      </c>
    </row>
    <row r="11" spans="1:13" x14ac:dyDescent="0.25">
      <c r="A11" s="307">
        <v>7</v>
      </c>
      <c r="B11" s="304">
        <v>8905</v>
      </c>
      <c r="C11" s="305">
        <v>8906</v>
      </c>
      <c r="D11" s="305">
        <v>8908</v>
      </c>
      <c r="E11" s="305">
        <v>8905</v>
      </c>
      <c r="F11" s="305">
        <v>8909</v>
      </c>
      <c r="G11" s="305">
        <v>9067</v>
      </c>
      <c r="H11" s="305">
        <v>9089</v>
      </c>
      <c r="I11" s="305">
        <v>9094</v>
      </c>
      <c r="J11" s="305">
        <v>9095</v>
      </c>
      <c r="K11" s="305">
        <v>8997</v>
      </c>
      <c r="L11" s="305">
        <v>9184</v>
      </c>
      <c r="M11" s="306">
        <v>8962</v>
      </c>
    </row>
    <row r="12" spans="1:13" x14ac:dyDescent="0.25">
      <c r="A12" s="307">
        <v>8</v>
      </c>
      <c r="B12" s="304">
        <v>8904</v>
      </c>
      <c r="C12" s="305">
        <v>8913</v>
      </c>
      <c r="D12" s="305">
        <v>8903</v>
      </c>
      <c r="E12" s="305">
        <v>8910</v>
      </c>
      <c r="F12" s="305">
        <v>8908</v>
      </c>
      <c r="G12" s="305">
        <v>9038</v>
      </c>
      <c r="H12" s="305">
        <v>9051</v>
      </c>
      <c r="I12" s="305">
        <v>9128</v>
      </c>
      <c r="J12" s="305">
        <v>9079</v>
      </c>
      <c r="K12" s="305">
        <v>8992</v>
      </c>
      <c r="L12" s="305">
        <v>9152</v>
      </c>
      <c r="M12" s="306">
        <v>8962</v>
      </c>
    </row>
    <row r="13" spans="1:13" x14ac:dyDescent="0.25">
      <c r="A13" s="307">
        <v>9</v>
      </c>
      <c r="B13" s="304">
        <v>8909</v>
      </c>
      <c r="C13" s="305">
        <v>8912</v>
      </c>
      <c r="D13" s="305">
        <v>8904</v>
      </c>
      <c r="E13" s="305">
        <v>8906</v>
      </c>
      <c r="F13" s="305">
        <v>8902</v>
      </c>
      <c r="G13" s="305">
        <v>9005</v>
      </c>
      <c r="H13" s="305">
        <v>9023</v>
      </c>
      <c r="I13" s="305">
        <v>9397</v>
      </c>
      <c r="J13" s="305">
        <v>9065</v>
      </c>
      <c r="K13" s="305">
        <v>8989</v>
      </c>
      <c r="L13" s="305">
        <v>9106</v>
      </c>
      <c r="M13" s="306">
        <v>8954</v>
      </c>
    </row>
    <row r="14" spans="1:13" x14ac:dyDescent="0.25">
      <c r="A14" s="307">
        <v>10</v>
      </c>
      <c r="B14" s="304">
        <v>8906</v>
      </c>
      <c r="C14" s="305">
        <v>8910</v>
      </c>
      <c r="D14" s="305">
        <v>8907</v>
      </c>
      <c r="E14" s="305">
        <v>8909</v>
      </c>
      <c r="F14" s="305">
        <v>8930</v>
      </c>
      <c r="G14" s="305">
        <v>9027</v>
      </c>
      <c r="H14" s="305">
        <v>9000</v>
      </c>
      <c r="I14" s="305">
        <v>9422</v>
      </c>
      <c r="J14" s="305">
        <v>9049</v>
      </c>
      <c r="K14" s="305">
        <v>8987</v>
      </c>
      <c r="L14" s="305">
        <v>9085</v>
      </c>
      <c r="M14" s="306">
        <v>8961</v>
      </c>
    </row>
    <row r="15" spans="1:13" x14ac:dyDescent="0.25">
      <c r="A15" s="307">
        <v>11</v>
      </c>
      <c r="B15" s="304">
        <v>8899</v>
      </c>
      <c r="C15" s="305">
        <v>8908</v>
      </c>
      <c r="D15" s="305">
        <v>8910</v>
      </c>
      <c r="E15" s="305">
        <v>8905</v>
      </c>
      <c r="F15" s="305">
        <v>8910</v>
      </c>
      <c r="G15" s="305">
        <v>9000</v>
      </c>
      <c r="H15" s="305">
        <v>8992</v>
      </c>
      <c r="I15" s="305">
        <v>9323</v>
      </c>
      <c r="J15" s="305">
        <v>9038</v>
      </c>
      <c r="K15" s="305">
        <v>8975</v>
      </c>
      <c r="L15" s="305">
        <v>9068</v>
      </c>
      <c r="M15" s="306">
        <v>8952</v>
      </c>
    </row>
    <row r="16" spans="1:13" x14ac:dyDescent="0.25">
      <c r="A16" s="307">
        <v>12</v>
      </c>
      <c r="B16" s="304">
        <v>8902</v>
      </c>
      <c r="C16" s="305">
        <v>8910</v>
      </c>
      <c r="D16" s="305">
        <v>8908</v>
      </c>
      <c r="E16" s="305">
        <v>8908</v>
      </c>
      <c r="F16" s="305">
        <v>8902</v>
      </c>
      <c r="G16" s="305">
        <v>8999</v>
      </c>
      <c r="H16" s="305">
        <v>9040</v>
      </c>
      <c r="I16" s="305">
        <v>9233</v>
      </c>
      <c r="J16" s="305">
        <v>9032</v>
      </c>
      <c r="K16" s="305">
        <v>8983</v>
      </c>
      <c r="L16" s="305">
        <v>9047</v>
      </c>
      <c r="M16" s="306">
        <v>8961</v>
      </c>
    </row>
    <row r="17" spans="1:13" x14ac:dyDescent="0.25">
      <c r="A17" s="307">
        <v>13</v>
      </c>
      <c r="B17" s="304">
        <v>8906</v>
      </c>
      <c r="C17" s="305">
        <v>8909</v>
      </c>
      <c r="D17" s="305">
        <v>8904</v>
      </c>
      <c r="E17" s="305">
        <v>8915</v>
      </c>
      <c r="F17" s="305">
        <v>8910</v>
      </c>
      <c r="G17" s="305">
        <v>9073</v>
      </c>
      <c r="H17" s="305">
        <v>9046</v>
      </c>
      <c r="I17" s="305">
        <v>9232</v>
      </c>
      <c r="J17" s="305">
        <v>9025</v>
      </c>
      <c r="K17" s="305">
        <v>8993</v>
      </c>
      <c r="L17" s="305">
        <v>9039</v>
      </c>
      <c r="M17" s="306">
        <v>8958</v>
      </c>
    </row>
    <row r="18" spans="1:13" x14ac:dyDescent="0.25">
      <c r="A18" s="307">
        <v>14</v>
      </c>
      <c r="B18" s="304">
        <v>8904</v>
      </c>
      <c r="C18" s="305">
        <v>8910</v>
      </c>
      <c r="D18" s="305">
        <v>8908</v>
      </c>
      <c r="E18" s="305">
        <v>8916</v>
      </c>
      <c r="F18" s="305">
        <v>8898</v>
      </c>
      <c r="G18" s="305">
        <v>9037</v>
      </c>
      <c r="H18" s="305">
        <v>9022</v>
      </c>
      <c r="I18" s="305">
        <v>9225</v>
      </c>
      <c r="J18" s="305">
        <v>9028</v>
      </c>
      <c r="K18" s="305">
        <v>8982</v>
      </c>
      <c r="L18" s="305">
        <v>9031</v>
      </c>
      <c r="M18" s="306">
        <v>8956</v>
      </c>
    </row>
    <row r="19" spans="1:13" x14ac:dyDescent="0.25">
      <c r="A19" s="307">
        <v>15</v>
      </c>
      <c r="B19" s="304">
        <v>8905</v>
      </c>
      <c r="C19" s="305">
        <v>8907</v>
      </c>
      <c r="D19" s="305">
        <v>8906</v>
      </c>
      <c r="E19" s="305">
        <v>8914</v>
      </c>
      <c r="F19" s="305">
        <v>8901</v>
      </c>
      <c r="G19" s="305">
        <v>9025</v>
      </c>
      <c r="H19" s="305">
        <v>9063</v>
      </c>
      <c r="I19" s="305">
        <v>9169</v>
      </c>
      <c r="J19" s="305">
        <v>9017</v>
      </c>
      <c r="K19" s="305">
        <v>8978</v>
      </c>
      <c r="L19" s="305">
        <v>9022</v>
      </c>
      <c r="M19" s="306">
        <v>8954</v>
      </c>
    </row>
    <row r="20" spans="1:13" x14ac:dyDescent="0.25">
      <c r="A20" s="307">
        <v>16</v>
      </c>
      <c r="B20" s="304">
        <v>8901</v>
      </c>
      <c r="C20" s="305">
        <v>8912</v>
      </c>
      <c r="D20" s="305">
        <v>8907</v>
      </c>
      <c r="E20" s="305">
        <v>8905</v>
      </c>
      <c r="F20" s="305">
        <v>8907</v>
      </c>
      <c r="G20" s="305">
        <v>9045</v>
      </c>
      <c r="H20" s="305">
        <v>9124</v>
      </c>
      <c r="I20" s="305">
        <v>9118</v>
      </c>
      <c r="J20" s="305">
        <v>9015</v>
      </c>
      <c r="K20" s="305">
        <v>8972</v>
      </c>
      <c r="L20" s="305">
        <v>9013</v>
      </c>
      <c r="M20" s="306">
        <v>8951</v>
      </c>
    </row>
    <row r="21" spans="1:13" x14ac:dyDescent="0.25">
      <c r="A21" s="307">
        <v>17</v>
      </c>
      <c r="B21" s="304">
        <v>8908</v>
      </c>
      <c r="C21" s="305">
        <v>8912</v>
      </c>
      <c r="D21" s="305">
        <v>8904</v>
      </c>
      <c r="E21" s="305">
        <v>8900</v>
      </c>
      <c r="F21" s="305">
        <v>8901</v>
      </c>
      <c r="G21" s="305">
        <v>9087</v>
      </c>
      <c r="H21" s="305">
        <v>9098</v>
      </c>
      <c r="I21" s="305">
        <v>9116</v>
      </c>
      <c r="J21" s="305">
        <v>9008</v>
      </c>
      <c r="K21" s="305">
        <v>8972</v>
      </c>
      <c r="L21" s="305">
        <v>9014</v>
      </c>
      <c r="M21" s="306">
        <v>8951</v>
      </c>
    </row>
    <row r="22" spans="1:13" x14ac:dyDescent="0.25">
      <c r="A22" s="307">
        <v>18</v>
      </c>
      <c r="B22" s="304">
        <v>8907</v>
      </c>
      <c r="C22" s="305">
        <v>8910</v>
      </c>
      <c r="D22" s="305">
        <v>8894</v>
      </c>
      <c r="E22" s="305">
        <v>8919</v>
      </c>
      <c r="F22" s="305">
        <v>8918</v>
      </c>
      <c r="G22" s="305">
        <v>9108</v>
      </c>
      <c r="H22" s="305">
        <v>9107</v>
      </c>
      <c r="I22" s="305">
        <v>9120</v>
      </c>
      <c r="J22" s="305">
        <v>9003</v>
      </c>
      <c r="K22" s="305">
        <v>8972</v>
      </c>
      <c r="L22" s="305">
        <v>9008</v>
      </c>
      <c r="M22" s="306">
        <v>8950</v>
      </c>
    </row>
    <row r="23" spans="1:13" x14ac:dyDescent="0.25">
      <c r="A23" s="307">
        <v>19</v>
      </c>
      <c r="B23" s="304">
        <v>8907</v>
      </c>
      <c r="C23" s="305">
        <v>8911</v>
      </c>
      <c r="D23" s="305">
        <v>8903</v>
      </c>
      <c r="E23" s="305">
        <v>8908</v>
      </c>
      <c r="F23" s="305">
        <v>8974</v>
      </c>
      <c r="G23" s="305">
        <v>9087</v>
      </c>
      <c r="H23" s="305">
        <v>9100</v>
      </c>
      <c r="I23" s="305">
        <v>9112</v>
      </c>
      <c r="J23" s="305">
        <v>9002</v>
      </c>
      <c r="K23" s="305">
        <v>8970</v>
      </c>
      <c r="L23" s="305">
        <v>9000</v>
      </c>
      <c r="M23" s="306">
        <v>8949</v>
      </c>
    </row>
    <row r="24" spans="1:13" x14ac:dyDescent="0.25">
      <c r="A24" s="307">
        <v>20</v>
      </c>
      <c r="B24" s="304">
        <v>8908</v>
      </c>
      <c r="C24" s="305">
        <v>8920</v>
      </c>
      <c r="D24" s="305">
        <v>8890</v>
      </c>
      <c r="E24" s="305">
        <v>8900</v>
      </c>
      <c r="F24" s="305">
        <v>8961</v>
      </c>
      <c r="G24" s="305">
        <v>9057</v>
      </c>
      <c r="H24" s="305">
        <v>9088</v>
      </c>
      <c r="I24" s="305">
        <v>9091</v>
      </c>
      <c r="J24" s="305">
        <v>8998</v>
      </c>
      <c r="K24" s="305">
        <v>8965</v>
      </c>
      <c r="L24" s="305">
        <v>8999</v>
      </c>
      <c r="M24" s="306">
        <v>8951</v>
      </c>
    </row>
    <row r="25" spans="1:13" x14ac:dyDescent="0.25">
      <c r="A25" s="307">
        <v>21</v>
      </c>
      <c r="B25" s="304">
        <v>8906</v>
      </c>
      <c r="C25" s="305">
        <v>8911</v>
      </c>
      <c r="D25" s="305">
        <v>8898</v>
      </c>
      <c r="E25" s="305">
        <v>8897</v>
      </c>
      <c r="F25" s="305">
        <v>8932</v>
      </c>
      <c r="G25" s="305">
        <v>9066</v>
      </c>
      <c r="H25" s="305">
        <v>9073</v>
      </c>
      <c r="I25" s="305">
        <v>9073</v>
      </c>
      <c r="J25" s="305">
        <v>8992</v>
      </c>
      <c r="K25" s="305">
        <v>8968</v>
      </c>
      <c r="L25" s="305">
        <v>8995</v>
      </c>
      <c r="M25" s="306">
        <v>8947</v>
      </c>
    </row>
    <row r="26" spans="1:13" x14ac:dyDescent="0.25">
      <c r="A26" s="307">
        <v>22</v>
      </c>
      <c r="B26" s="304">
        <v>8905</v>
      </c>
      <c r="C26" s="305">
        <v>8913</v>
      </c>
      <c r="D26" s="305">
        <v>8908</v>
      </c>
      <c r="E26" s="305">
        <v>8899</v>
      </c>
      <c r="F26" s="305">
        <v>8923</v>
      </c>
      <c r="G26" s="305">
        <v>9055</v>
      </c>
      <c r="H26" s="305">
        <v>9048</v>
      </c>
      <c r="I26" s="305">
        <v>9062</v>
      </c>
      <c r="J26" s="305">
        <v>8991</v>
      </c>
      <c r="K26" s="305">
        <v>8965</v>
      </c>
      <c r="L26" s="305">
        <v>8990</v>
      </c>
      <c r="M26" s="306">
        <v>8947</v>
      </c>
    </row>
    <row r="27" spans="1:13" x14ac:dyDescent="0.25">
      <c r="A27" s="307">
        <v>23</v>
      </c>
      <c r="B27" s="304">
        <v>8907</v>
      </c>
      <c r="C27" s="305">
        <v>8913</v>
      </c>
      <c r="D27" s="305">
        <v>8909</v>
      </c>
      <c r="E27" s="305">
        <v>8905</v>
      </c>
      <c r="F27" s="305">
        <v>8919</v>
      </c>
      <c r="G27" s="305">
        <v>9021</v>
      </c>
      <c r="H27" s="305">
        <v>9056</v>
      </c>
      <c r="I27" s="305">
        <v>9054</v>
      </c>
      <c r="J27" s="305">
        <v>8988</v>
      </c>
      <c r="K27" s="305">
        <v>9011</v>
      </c>
      <c r="L27" s="305">
        <v>8988</v>
      </c>
      <c r="M27" s="306">
        <v>8954</v>
      </c>
    </row>
    <row r="28" spans="1:13" x14ac:dyDescent="0.25">
      <c r="A28" s="307">
        <v>24</v>
      </c>
      <c r="B28" s="304">
        <v>8912</v>
      </c>
      <c r="C28" s="305">
        <v>8903</v>
      </c>
      <c r="D28" s="305">
        <v>8911</v>
      </c>
      <c r="E28" s="305">
        <v>8907</v>
      </c>
      <c r="F28" s="305">
        <v>8915</v>
      </c>
      <c r="G28" s="305">
        <v>9013</v>
      </c>
      <c r="H28" s="305">
        <v>9186</v>
      </c>
      <c r="I28" s="305">
        <v>9047</v>
      </c>
      <c r="J28" s="305">
        <v>8985</v>
      </c>
      <c r="K28" s="305">
        <v>9031</v>
      </c>
      <c r="L28" s="305">
        <v>8984</v>
      </c>
      <c r="M28" s="306">
        <v>8950</v>
      </c>
    </row>
    <row r="29" spans="1:13" x14ac:dyDescent="0.25">
      <c r="A29" s="307">
        <v>25</v>
      </c>
      <c r="B29" s="304">
        <v>8903</v>
      </c>
      <c r="C29" s="305">
        <v>8909</v>
      </c>
      <c r="D29" s="305">
        <v>8902</v>
      </c>
      <c r="E29" s="305">
        <v>8907</v>
      </c>
      <c r="F29" s="305">
        <v>8917</v>
      </c>
      <c r="G29" s="305">
        <v>9032</v>
      </c>
      <c r="H29" s="305">
        <v>9399</v>
      </c>
      <c r="I29" s="305">
        <v>9058</v>
      </c>
      <c r="J29" s="305">
        <v>8997</v>
      </c>
      <c r="K29" s="305">
        <v>9017</v>
      </c>
      <c r="L29" s="305">
        <v>8984</v>
      </c>
      <c r="M29" s="306">
        <v>8951</v>
      </c>
    </row>
    <row r="30" spans="1:13" x14ac:dyDescent="0.25">
      <c r="A30" s="307">
        <v>26</v>
      </c>
      <c r="B30" s="304">
        <v>8911</v>
      </c>
      <c r="C30" s="305">
        <v>8914</v>
      </c>
      <c r="D30" s="305">
        <v>8904</v>
      </c>
      <c r="E30" s="305">
        <v>8910</v>
      </c>
      <c r="F30" s="305">
        <v>8913</v>
      </c>
      <c r="G30" s="305">
        <v>9012</v>
      </c>
      <c r="H30" s="305">
        <v>9306</v>
      </c>
      <c r="I30" s="305">
        <v>9176</v>
      </c>
      <c r="J30" s="305">
        <v>9090</v>
      </c>
      <c r="K30" s="305">
        <v>9000</v>
      </c>
      <c r="L30" s="305">
        <v>8979</v>
      </c>
      <c r="M30" s="306">
        <v>8953</v>
      </c>
    </row>
    <row r="31" spans="1:13" x14ac:dyDescent="0.25">
      <c r="A31" s="307">
        <v>27</v>
      </c>
      <c r="B31" s="304">
        <v>8905</v>
      </c>
      <c r="C31" s="305">
        <v>8908</v>
      </c>
      <c r="D31" s="305">
        <v>8902</v>
      </c>
      <c r="E31" s="305">
        <v>8907</v>
      </c>
      <c r="F31" s="305">
        <v>8904</v>
      </c>
      <c r="G31" s="305">
        <v>9100</v>
      </c>
      <c r="H31" s="305">
        <v>9189</v>
      </c>
      <c r="I31" s="305">
        <v>9216</v>
      </c>
      <c r="J31" s="305">
        <v>9120</v>
      </c>
      <c r="K31" s="305">
        <v>9023</v>
      </c>
      <c r="L31" s="305">
        <v>8980</v>
      </c>
      <c r="M31" s="306">
        <v>8952</v>
      </c>
    </row>
    <row r="32" spans="1:13" x14ac:dyDescent="0.25">
      <c r="A32" s="307">
        <v>28</v>
      </c>
      <c r="B32" s="304">
        <v>8904</v>
      </c>
      <c r="C32" s="305">
        <v>8903</v>
      </c>
      <c r="D32" s="305">
        <v>8905</v>
      </c>
      <c r="E32" s="305">
        <v>8903</v>
      </c>
      <c r="F32" s="305">
        <v>8906</v>
      </c>
      <c r="G32" s="305">
        <v>9113</v>
      </c>
      <c r="H32" s="305">
        <v>9150</v>
      </c>
      <c r="I32" s="305">
        <v>9327</v>
      </c>
      <c r="J32" s="305">
        <v>9090</v>
      </c>
      <c r="K32" s="305">
        <v>9025</v>
      </c>
      <c r="L32" s="305">
        <v>8975</v>
      </c>
      <c r="M32" s="306">
        <v>8948</v>
      </c>
    </row>
    <row r="33" spans="1:13" x14ac:dyDescent="0.25">
      <c r="A33" s="307">
        <v>29</v>
      </c>
      <c r="B33" s="304">
        <v>8910</v>
      </c>
      <c r="C33" s="305">
        <v>8898</v>
      </c>
      <c r="D33" s="305">
        <v>8903</v>
      </c>
      <c r="E33" s="305">
        <v>8904</v>
      </c>
      <c r="F33" s="305">
        <v>8932</v>
      </c>
      <c r="G33" s="305">
        <v>9068</v>
      </c>
      <c r="H33" s="305">
        <v>9129</v>
      </c>
      <c r="I33" s="305">
        <v>9201</v>
      </c>
      <c r="J33" s="305">
        <v>9061</v>
      </c>
      <c r="K33" s="305">
        <v>9003</v>
      </c>
      <c r="L33" s="305">
        <v>8975</v>
      </c>
      <c r="M33" s="306">
        <v>8947</v>
      </c>
    </row>
    <row r="34" spans="1:13" x14ac:dyDescent="0.25">
      <c r="A34" s="307">
        <v>30</v>
      </c>
      <c r="B34" s="304">
        <v>8902</v>
      </c>
      <c r="C34" s="308"/>
      <c r="D34" s="305">
        <v>8904</v>
      </c>
      <c r="E34" s="305">
        <v>8901</v>
      </c>
      <c r="F34" s="305">
        <v>8976</v>
      </c>
      <c r="G34" s="305">
        <v>9034</v>
      </c>
      <c r="H34" s="305">
        <v>9096</v>
      </c>
      <c r="I34" s="305">
        <v>9132</v>
      </c>
      <c r="J34" s="305">
        <v>9037</v>
      </c>
      <c r="K34" s="305">
        <v>8984</v>
      </c>
      <c r="L34" s="305">
        <v>8974</v>
      </c>
      <c r="M34" s="306">
        <v>8944</v>
      </c>
    </row>
    <row r="35" spans="1:13" x14ac:dyDescent="0.25">
      <c r="A35" s="309">
        <v>31</v>
      </c>
      <c r="B35" s="304">
        <v>8903</v>
      </c>
      <c r="C35" s="308"/>
      <c r="D35" s="305">
        <v>8905</v>
      </c>
      <c r="E35" s="308"/>
      <c r="F35" s="305">
        <v>9007</v>
      </c>
      <c r="G35" s="308"/>
      <c r="H35" s="305">
        <v>9081</v>
      </c>
      <c r="I35" s="305">
        <v>9189</v>
      </c>
      <c r="J35" s="308"/>
      <c r="K35" s="305">
        <v>8990</v>
      </c>
      <c r="L35" s="308"/>
      <c r="M35" s="306">
        <v>8947</v>
      </c>
    </row>
    <row r="36" spans="1:13" x14ac:dyDescent="0.25">
      <c r="A36" s="310" t="s">
        <v>272</v>
      </c>
      <c r="B36" s="311">
        <v>276082</v>
      </c>
      <c r="C36" s="312">
        <v>258433</v>
      </c>
      <c r="D36" s="312">
        <v>276046</v>
      </c>
      <c r="E36" s="312">
        <v>267218</v>
      </c>
      <c r="F36" s="312">
        <v>276508</v>
      </c>
      <c r="G36" s="312">
        <v>271102</v>
      </c>
      <c r="H36" s="312">
        <v>282290</v>
      </c>
      <c r="I36" s="312">
        <v>283737</v>
      </c>
      <c r="J36" s="312">
        <v>271580</v>
      </c>
      <c r="K36" s="312">
        <v>278796</v>
      </c>
      <c r="L36" s="312">
        <v>271870</v>
      </c>
      <c r="M36" s="313">
        <v>277610</v>
      </c>
    </row>
    <row r="37" spans="1:13" x14ac:dyDescent="0.25">
      <c r="A37" s="314" t="s">
        <v>273</v>
      </c>
      <c r="B37" s="304">
        <v>8906</v>
      </c>
      <c r="C37" s="305">
        <v>8911</v>
      </c>
      <c r="D37" s="305">
        <v>8905</v>
      </c>
      <c r="E37" s="305">
        <v>8907</v>
      </c>
      <c r="F37" s="305">
        <v>8920</v>
      </c>
      <c r="G37" s="305">
        <v>9037</v>
      </c>
      <c r="H37" s="305">
        <v>9106</v>
      </c>
      <c r="I37" s="305">
        <v>9153</v>
      </c>
      <c r="J37" s="305">
        <v>9053</v>
      </c>
      <c r="K37" s="305">
        <v>8993</v>
      </c>
      <c r="L37" s="305">
        <v>9062</v>
      </c>
      <c r="M37" s="306">
        <v>8955</v>
      </c>
    </row>
    <row r="38" spans="1:13" x14ac:dyDescent="0.25">
      <c r="A38" s="314" t="s">
        <v>274</v>
      </c>
      <c r="B38" s="304">
        <v>8917</v>
      </c>
      <c r="C38" s="305">
        <v>8926</v>
      </c>
      <c r="D38" s="305">
        <v>8921</v>
      </c>
      <c r="E38" s="305">
        <v>8925</v>
      </c>
      <c r="F38" s="305">
        <v>9032</v>
      </c>
      <c r="G38" s="305">
        <v>9138</v>
      </c>
      <c r="H38" s="305">
        <v>9514</v>
      </c>
      <c r="I38" s="305">
        <v>9530</v>
      </c>
      <c r="J38" s="305">
        <v>9214</v>
      </c>
      <c r="K38" s="305">
        <v>9064</v>
      </c>
      <c r="L38" s="305">
        <v>9408</v>
      </c>
      <c r="M38" s="306">
        <v>8971</v>
      </c>
    </row>
    <row r="39" spans="1:13" x14ac:dyDescent="0.25">
      <c r="A39" s="315" t="s">
        <v>5</v>
      </c>
      <c r="B39" s="304">
        <v>4</v>
      </c>
      <c r="C39" s="305">
        <v>1</v>
      </c>
      <c r="D39" s="305">
        <v>1</v>
      </c>
      <c r="E39" s="305">
        <v>18</v>
      </c>
      <c r="F39" s="305">
        <v>31</v>
      </c>
      <c r="G39" s="305">
        <v>27</v>
      </c>
      <c r="H39" s="305">
        <v>25</v>
      </c>
      <c r="I39" s="305">
        <v>9</v>
      </c>
      <c r="J39" s="305">
        <v>4</v>
      </c>
      <c r="K39" s="305">
        <v>23</v>
      </c>
      <c r="L39" s="305">
        <v>2</v>
      </c>
      <c r="M39" s="316" t="s">
        <v>275</v>
      </c>
    </row>
    <row r="40" spans="1:13" x14ac:dyDescent="0.25">
      <c r="A40" s="314" t="s">
        <v>276</v>
      </c>
      <c r="B40" s="304">
        <v>8891</v>
      </c>
      <c r="C40" s="305">
        <v>8890</v>
      </c>
      <c r="D40" s="305">
        <v>8889</v>
      </c>
      <c r="E40" s="305">
        <v>8893</v>
      </c>
      <c r="F40" s="305">
        <v>8889</v>
      </c>
      <c r="G40" s="305">
        <v>8936</v>
      </c>
      <c r="H40" s="305">
        <v>8988</v>
      </c>
      <c r="I40" s="305">
        <v>9035</v>
      </c>
      <c r="J40" s="305">
        <v>8976</v>
      </c>
      <c r="K40" s="305">
        <v>8963</v>
      </c>
      <c r="L40" s="305">
        <v>8973</v>
      </c>
      <c r="M40" s="306">
        <v>8943</v>
      </c>
    </row>
    <row r="41" spans="1:13" x14ac:dyDescent="0.25">
      <c r="A41" s="315" t="s">
        <v>5</v>
      </c>
      <c r="B41" s="317">
        <v>5</v>
      </c>
      <c r="C41" s="318">
        <v>29</v>
      </c>
      <c r="D41" s="319" t="s">
        <v>277</v>
      </c>
      <c r="E41" s="319" t="s">
        <v>278</v>
      </c>
      <c r="F41" s="319" t="s">
        <v>279</v>
      </c>
      <c r="G41" s="318">
        <v>5</v>
      </c>
      <c r="H41" s="318">
        <v>11</v>
      </c>
      <c r="I41" s="318">
        <v>3</v>
      </c>
      <c r="J41" s="318">
        <v>25</v>
      </c>
      <c r="K41" s="319" t="s">
        <v>280</v>
      </c>
      <c r="L41" s="318">
        <v>30</v>
      </c>
      <c r="M41" s="320">
        <v>30</v>
      </c>
    </row>
    <row r="42" spans="1:13" x14ac:dyDescent="0.25">
      <c r="A42" s="321" t="s">
        <v>281</v>
      </c>
      <c r="B42" s="322"/>
      <c r="C42" s="323"/>
      <c r="D42" s="323" t="s">
        <v>282</v>
      </c>
      <c r="E42" s="323"/>
      <c r="F42" s="324"/>
      <c r="G42" s="325">
        <f>AVERAGE(B5:M35)</f>
        <v>8992.5464480874325</v>
      </c>
      <c r="H42" s="326" t="s">
        <v>515</v>
      </c>
      <c r="I42" s="327" t="s">
        <v>284</v>
      </c>
      <c r="J42" s="324"/>
      <c r="K42" s="328" t="s">
        <v>284</v>
      </c>
      <c r="L42" s="322" t="s">
        <v>284</v>
      </c>
      <c r="M42" s="329"/>
    </row>
    <row r="43" spans="1:13" x14ac:dyDescent="0.25">
      <c r="A43" s="321" t="s">
        <v>285</v>
      </c>
      <c r="B43" s="322"/>
      <c r="C43" s="322"/>
      <c r="D43" s="322" t="s">
        <v>286</v>
      </c>
      <c r="E43" s="322"/>
      <c r="F43" s="322"/>
      <c r="G43" s="325">
        <f>MAX(B38:M38)</f>
        <v>9530</v>
      </c>
      <c r="H43" s="326" t="s">
        <v>515</v>
      </c>
      <c r="I43" s="330" t="s">
        <v>5</v>
      </c>
      <c r="J43" s="331">
        <f>HLOOKUP(G43,B38:M39,2,FALSE)</f>
        <v>9</v>
      </c>
      <c r="K43" s="332" t="s">
        <v>287</v>
      </c>
      <c r="L43" s="331" t="str">
        <f>MID("I   II  III IV  V   VI  VII VIII IX  X   XI  XII ",(MATCH(G43,B38:M38,0)-1)*4+1,4)</f>
        <v>VIII</v>
      </c>
      <c r="M43" s="333"/>
    </row>
    <row r="44" spans="1:13" x14ac:dyDescent="0.25">
      <c r="A44" s="334" t="s">
        <v>288</v>
      </c>
      <c r="B44" s="335"/>
      <c r="C44" s="335"/>
      <c r="D44" s="335" t="s">
        <v>289</v>
      </c>
      <c r="E44" s="335"/>
      <c r="F44" s="335"/>
      <c r="G44" s="336">
        <f>MIN(B40:M40)</f>
        <v>8889</v>
      </c>
      <c r="H44" s="337" t="s">
        <v>515</v>
      </c>
      <c r="I44" s="338" t="s">
        <v>5</v>
      </c>
      <c r="J44" s="339" t="str">
        <f>HLOOKUP(G44,B40:M41,2,FALSE)</f>
        <v>18(4)</v>
      </c>
      <c r="K44" s="340" t="s">
        <v>287</v>
      </c>
      <c r="L44" s="339" t="str">
        <f>MID("I   II  III IV  V   VI  VII VIII IX  X   XI  XII ",(MATCH(G44,B40:M40,0)-1)*4+1,4)</f>
        <v xml:space="preserve">III </v>
      </c>
      <c r="M44" s="341"/>
    </row>
    <row r="45" spans="1:13" x14ac:dyDescent="0.25">
      <c r="A45" s="279" t="s">
        <v>0</v>
      </c>
      <c r="B45" s="280"/>
      <c r="C45" s="281"/>
      <c r="D45" s="280"/>
      <c r="E45" s="282"/>
      <c r="F45" s="282"/>
      <c r="G45" s="282"/>
      <c r="H45" s="282"/>
      <c r="I45" s="282"/>
      <c r="J45" s="280"/>
      <c r="K45" s="283" t="s">
        <v>508</v>
      </c>
      <c r="L45" s="282"/>
      <c r="M45" s="282"/>
    </row>
    <row r="46" spans="1:13" ht="18.75" x14ac:dyDescent="0.25">
      <c r="A46" s="279" t="s">
        <v>509</v>
      </c>
      <c r="B46" s="280"/>
      <c r="C46" s="284"/>
      <c r="D46" s="285"/>
      <c r="E46" s="286" t="s">
        <v>510</v>
      </c>
      <c r="F46" s="287"/>
      <c r="G46" s="287"/>
      <c r="H46" s="287"/>
      <c r="I46" s="288"/>
      <c r="J46" s="288"/>
      <c r="K46" s="283" t="s">
        <v>511</v>
      </c>
      <c r="L46" s="282"/>
      <c r="M46" s="282"/>
    </row>
    <row r="47" spans="1:13" ht="18.75" x14ac:dyDescent="0.25">
      <c r="A47" s="289" t="s">
        <v>512</v>
      </c>
      <c r="B47" s="290"/>
      <c r="C47" s="290"/>
      <c r="D47" s="291"/>
      <c r="E47" s="292"/>
      <c r="F47" s="293" t="s">
        <v>513</v>
      </c>
      <c r="G47" s="294">
        <f>G3+1</f>
        <v>2009</v>
      </c>
      <c r="H47" s="295"/>
      <c r="I47" s="296"/>
      <c r="J47" s="297"/>
      <c r="K47" s="298" t="s">
        <v>514</v>
      </c>
      <c r="L47" s="298"/>
      <c r="M47" s="298"/>
    </row>
    <row r="48" spans="1:13" x14ac:dyDescent="0.25">
      <c r="A48" s="299" t="s">
        <v>5</v>
      </c>
      <c r="B48" s="300" t="s">
        <v>6</v>
      </c>
      <c r="C48" s="301" t="s">
        <v>7</v>
      </c>
      <c r="D48" s="300" t="s">
        <v>8</v>
      </c>
      <c r="E48" s="300" t="s">
        <v>9</v>
      </c>
      <c r="F48" s="300" t="s">
        <v>10</v>
      </c>
      <c r="G48" s="300" t="s">
        <v>11</v>
      </c>
      <c r="H48" s="300" t="s">
        <v>12</v>
      </c>
      <c r="I48" s="300" t="s">
        <v>13</v>
      </c>
      <c r="J48" s="300" t="s">
        <v>14</v>
      </c>
      <c r="K48" s="300" t="s">
        <v>15</v>
      </c>
      <c r="L48" s="300" t="s">
        <v>16</v>
      </c>
      <c r="M48" s="302" t="s">
        <v>17</v>
      </c>
    </row>
    <row r="49" spans="1:13" x14ac:dyDescent="0.25">
      <c r="A49" s="303">
        <v>1</v>
      </c>
      <c r="B49" s="304">
        <v>8947</v>
      </c>
      <c r="C49" s="305">
        <v>8931</v>
      </c>
      <c r="D49" s="305">
        <v>8926</v>
      </c>
      <c r="E49" s="305">
        <v>8925</v>
      </c>
      <c r="F49" s="305">
        <v>8922</v>
      </c>
      <c r="G49" s="305">
        <v>8956</v>
      </c>
      <c r="H49" s="305">
        <v>9194</v>
      </c>
      <c r="I49" s="305">
        <v>9020</v>
      </c>
      <c r="J49" s="305">
        <v>9006</v>
      </c>
      <c r="K49" s="305">
        <v>8938</v>
      </c>
      <c r="L49" s="305">
        <v>8909</v>
      </c>
      <c r="M49" s="306">
        <v>8879</v>
      </c>
    </row>
    <row r="50" spans="1:13" x14ac:dyDescent="0.25">
      <c r="A50" s="307">
        <v>2</v>
      </c>
      <c r="B50" s="304">
        <v>8943</v>
      </c>
      <c r="C50" s="305">
        <v>8932</v>
      </c>
      <c r="D50" s="305">
        <v>8920</v>
      </c>
      <c r="E50" s="305">
        <v>8932</v>
      </c>
      <c r="F50" s="305">
        <v>8936</v>
      </c>
      <c r="G50" s="305">
        <v>8949</v>
      </c>
      <c r="H50" s="305">
        <v>9113</v>
      </c>
      <c r="I50" s="305">
        <v>9037</v>
      </c>
      <c r="J50" s="305">
        <v>8995</v>
      </c>
      <c r="K50" s="305">
        <v>8931</v>
      </c>
      <c r="L50" s="305">
        <v>8910</v>
      </c>
      <c r="M50" s="306">
        <v>8878</v>
      </c>
    </row>
    <row r="51" spans="1:13" x14ac:dyDescent="0.25">
      <c r="A51" s="307">
        <v>3</v>
      </c>
      <c r="B51" s="304">
        <v>8945</v>
      </c>
      <c r="C51" s="305">
        <v>8929</v>
      </c>
      <c r="D51" s="305">
        <v>8926</v>
      </c>
      <c r="E51" s="305">
        <v>8927</v>
      </c>
      <c r="F51" s="305">
        <v>8947</v>
      </c>
      <c r="G51" s="305">
        <v>8965</v>
      </c>
      <c r="H51" s="305">
        <v>9064</v>
      </c>
      <c r="I51" s="305">
        <v>9007</v>
      </c>
      <c r="J51" s="305">
        <v>8983</v>
      </c>
      <c r="K51" s="305">
        <v>8931</v>
      </c>
      <c r="L51" s="305">
        <v>8910</v>
      </c>
      <c r="M51" s="306">
        <v>8878</v>
      </c>
    </row>
    <row r="52" spans="1:13" x14ac:dyDescent="0.25">
      <c r="A52" s="307">
        <v>4</v>
      </c>
      <c r="B52" s="304">
        <v>8945</v>
      </c>
      <c r="C52" s="305">
        <v>8928</v>
      </c>
      <c r="D52" s="305">
        <v>8926</v>
      </c>
      <c r="E52" s="305">
        <v>8925</v>
      </c>
      <c r="F52" s="305">
        <v>8932</v>
      </c>
      <c r="G52" s="305">
        <v>8956</v>
      </c>
      <c r="H52" s="305">
        <v>9259</v>
      </c>
      <c r="I52" s="305">
        <v>8988</v>
      </c>
      <c r="J52" s="305">
        <v>8970</v>
      </c>
      <c r="K52" s="305">
        <v>8926</v>
      </c>
      <c r="L52" s="305">
        <v>8908</v>
      </c>
      <c r="M52" s="306">
        <v>8878</v>
      </c>
    </row>
    <row r="53" spans="1:13" x14ac:dyDescent="0.25">
      <c r="A53" s="307">
        <v>5</v>
      </c>
      <c r="B53" s="304">
        <v>8943</v>
      </c>
      <c r="C53" s="305">
        <v>8927</v>
      </c>
      <c r="D53" s="305">
        <v>8915</v>
      </c>
      <c r="E53" s="305">
        <v>8933</v>
      </c>
      <c r="F53" s="305">
        <v>8923</v>
      </c>
      <c r="G53" s="305">
        <v>8951</v>
      </c>
      <c r="H53" s="305">
        <v>9197</v>
      </c>
      <c r="I53" s="305">
        <v>9032</v>
      </c>
      <c r="J53" s="305">
        <v>8965</v>
      </c>
      <c r="K53" s="305">
        <v>8924</v>
      </c>
      <c r="L53" s="305">
        <v>8908</v>
      </c>
      <c r="M53" s="306">
        <v>8879</v>
      </c>
    </row>
    <row r="54" spans="1:13" x14ac:dyDescent="0.25">
      <c r="A54" s="307">
        <v>6</v>
      </c>
      <c r="B54" s="304">
        <v>8942</v>
      </c>
      <c r="C54" s="305">
        <v>8927</v>
      </c>
      <c r="D54" s="305">
        <v>8918</v>
      </c>
      <c r="E54" s="305">
        <v>8945</v>
      </c>
      <c r="F54" s="305">
        <v>8915</v>
      </c>
      <c r="G54" s="305">
        <v>8934</v>
      </c>
      <c r="H54" s="305">
        <v>9175</v>
      </c>
      <c r="I54" s="305">
        <v>9028</v>
      </c>
      <c r="J54" s="305">
        <v>8967</v>
      </c>
      <c r="K54" s="305">
        <v>8923</v>
      </c>
      <c r="L54" s="305">
        <v>8905</v>
      </c>
      <c r="M54" s="306">
        <v>8878</v>
      </c>
    </row>
    <row r="55" spans="1:13" x14ac:dyDescent="0.25">
      <c r="A55" s="307">
        <v>7</v>
      </c>
      <c r="B55" s="304">
        <v>8939</v>
      </c>
      <c r="C55" s="305">
        <v>8931</v>
      </c>
      <c r="D55" s="305">
        <v>8922</v>
      </c>
      <c r="E55" s="305">
        <v>8935</v>
      </c>
      <c r="F55" s="305">
        <v>8920</v>
      </c>
      <c r="G55" s="305">
        <v>8931</v>
      </c>
      <c r="H55" s="305">
        <v>9186</v>
      </c>
      <c r="I55" s="305">
        <v>9018</v>
      </c>
      <c r="J55" s="305">
        <v>8964</v>
      </c>
      <c r="K55" s="305">
        <v>8928</v>
      </c>
      <c r="L55" s="305">
        <v>8906</v>
      </c>
      <c r="M55" s="306">
        <v>8879</v>
      </c>
    </row>
    <row r="56" spans="1:13" x14ac:dyDescent="0.25">
      <c r="A56" s="307">
        <v>8</v>
      </c>
      <c r="B56" s="304">
        <v>8941</v>
      </c>
      <c r="C56" s="305">
        <v>8928</v>
      </c>
      <c r="D56" s="305">
        <v>8916</v>
      </c>
      <c r="E56" s="305">
        <v>8932</v>
      </c>
      <c r="F56" s="305">
        <v>8920</v>
      </c>
      <c r="G56" s="305">
        <v>8932</v>
      </c>
      <c r="H56" s="305">
        <v>9188</v>
      </c>
      <c r="I56" s="305">
        <v>8998</v>
      </c>
      <c r="J56" s="305">
        <v>8959</v>
      </c>
      <c r="K56" s="305">
        <v>8920</v>
      </c>
      <c r="L56" s="305">
        <v>8906</v>
      </c>
      <c r="M56" s="306">
        <v>8880</v>
      </c>
    </row>
    <row r="57" spans="1:13" x14ac:dyDescent="0.25">
      <c r="A57" s="307">
        <v>9</v>
      </c>
      <c r="B57" s="304">
        <v>8941</v>
      </c>
      <c r="C57" s="305">
        <v>8926</v>
      </c>
      <c r="D57" s="305">
        <v>8911</v>
      </c>
      <c r="E57" s="305">
        <v>8923</v>
      </c>
      <c r="F57" s="305">
        <v>8920</v>
      </c>
      <c r="G57" s="305">
        <v>8925</v>
      </c>
      <c r="H57" s="305">
        <v>9172</v>
      </c>
      <c r="I57" s="305">
        <v>8979</v>
      </c>
      <c r="J57" s="305">
        <v>8954</v>
      </c>
      <c r="K57" s="305">
        <v>8921</v>
      </c>
      <c r="L57" s="305">
        <v>8906</v>
      </c>
      <c r="M57" s="306">
        <v>8882</v>
      </c>
    </row>
    <row r="58" spans="1:13" x14ac:dyDescent="0.25">
      <c r="A58" s="307">
        <v>10</v>
      </c>
      <c r="B58" s="304">
        <v>8927</v>
      </c>
      <c r="C58" s="305">
        <v>8922</v>
      </c>
      <c r="D58" s="305">
        <v>8913</v>
      </c>
      <c r="E58" s="305">
        <v>8917</v>
      </c>
      <c r="F58" s="305">
        <v>8928</v>
      </c>
      <c r="G58" s="305">
        <v>8926</v>
      </c>
      <c r="H58" s="305">
        <v>9122</v>
      </c>
      <c r="I58" s="305">
        <v>8977</v>
      </c>
      <c r="J58" s="305">
        <v>8950</v>
      </c>
      <c r="K58" s="305">
        <v>8922</v>
      </c>
      <c r="L58" s="305">
        <v>8907</v>
      </c>
      <c r="M58" s="306">
        <v>8882</v>
      </c>
    </row>
    <row r="59" spans="1:13" x14ac:dyDescent="0.25">
      <c r="A59" s="307">
        <v>11</v>
      </c>
      <c r="B59" s="304">
        <v>8928</v>
      </c>
      <c r="C59" s="305">
        <v>8922</v>
      </c>
      <c r="D59" s="305">
        <v>8914</v>
      </c>
      <c r="E59" s="305">
        <v>8921</v>
      </c>
      <c r="F59" s="305">
        <v>8933</v>
      </c>
      <c r="G59" s="305">
        <v>8977</v>
      </c>
      <c r="H59" s="305">
        <v>9076</v>
      </c>
      <c r="I59" s="305">
        <v>8978</v>
      </c>
      <c r="J59" s="305">
        <v>8944</v>
      </c>
      <c r="K59" s="305">
        <v>8932</v>
      </c>
      <c r="L59" s="305">
        <v>8891</v>
      </c>
      <c r="M59" s="306">
        <v>8881</v>
      </c>
    </row>
    <row r="60" spans="1:13" x14ac:dyDescent="0.25">
      <c r="A60" s="307">
        <v>12</v>
      </c>
      <c r="B60" s="304">
        <v>8928</v>
      </c>
      <c r="C60" s="305">
        <v>8925</v>
      </c>
      <c r="D60" s="305">
        <v>8918</v>
      </c>
      <c r="E60" s="305">
        <v>8919</v>
      </c>
      <c r="F60" s="305">
        <v>8955</v>
      </c>
      <c r="G60" s="305">
        <v>8964</v>
      </c>
      <c r="H60" s="305">
        <v>9071</v>
      </c>
      <c r="I60" s="305">
        <v>8975</v>
      </c>
      <c r="J60" s="305">
        <v>8934</v>
      </c>
      <c r="K60" s="305">
        <v>8925</v>
      </c>
      <c r="L60" s="305">
        <v>8880</v>
      </c>
      <c r="M60" s="306">
        <v>8881</v>
      </c>
    </row>
    <row r="61" spans="1:13" x14ac:dyDescent="0.25">
      <c r="A61" s="307">
        <v>13</v>
      </c>
      <c r="B61" s="304">
        <v>8936</v>
      </c>
      <c r="C61" s="305">
        <v>8911</v>
      </c>
      <c r="D61" s="305">
        <v>8923</v>
      </c>
      <c r="E61" s="305">
        <v>8922</v>
      </c>
      <c r="F61" s="305">
        <v>9004</v>
      </c>
      <c r="G61" s="305">
        <v>8969</v>
      </c>
      <c r="H61" s="305">
        <v>9065</v>
      </c>
      <c r="I61" s="305">
        <v>8965</v>
      </c>
      <c r="J61" s="305">
        <v>8936</v>
      </c>
      <c r="K61" s="305">
        <v>8922</v>
      </c>
      <c r="L61" s="305">
        <v>8881</v>
      </c>
      <c r="M61" s="306">
        <v>8882</v>
      </c>
    </row>
    <row r="62" spans="1:13" x14ac:dyDescent="0.25">
      <c r="A62" s="307">
        <v>14</v>
      </c>
      <c r="B62" s="304">
        <v>8934</v>
      </c>
      <c r="C62" s="305">
        <v>8914</v>
      </c>
      <c r="D62" s="305">
        <v>8917</v>
      </c>
      <c r="E62" s="305">
        <v>8963</v>
      </c>
      <c r="F62" s="305">
        <v>8997</v>
      </c>
      <c r="G62" s="305">
        <v>8971</v>
      </c>
      <c r="H62" s="305">
        <v>9054</v>
      </c>
      <c r="I62" s="305">
        <v>8972</v>
      </c>
      <c r="J62" s="305">
        <v>8941</v>
      </c>
      <c r="K62" s="305">
        <v>8923</v>
      </c>
      <c r="L62" s="305">
        <v>8882</v>
      </c>
      <c r="M62" s="306">
        <v>8881</v>
      </c>
    </row>
    <row r="63" spans="1:13" x14ac:dyDescent="0.25">
      <c r="A63" s="307">
        <v>15</v>
      </c>
      <c r="B63" s="304">
        <v>8937</v>
      </c>
      <c r="C63" s="305">
        <v>8922</v>
      </c>
      <c r="D63" s="305">
        <v>8904</v>
      </c>
      <c r="E63" s="305">
        <v>8944</v>
      </c>
      <c r="F63" s="305">
        <v>9144</v>
      </c>
      <c r="G63" s="305">
        <v>9032</v>
      </c>
      <c r="H63" s="305">
        <v>9034</v>
      </c>
      <c r="I63" s="305">
        <v>8991</v>
      </c>
      <c r="J63" s="305">
        <v>8942</v>
      </c>
      <c r="K63" s="305">
        <v>8919</v>
      </c>
      <c r="L63" s="305">
        <v>8880</v>
      </c>
      <c r="M63" s="306">
        <v>8880</v>
      </c>
    </row>
    <row r="64" spans="1:13" x14ac:dyDescent="0.25">
      <c r="A64" s="307">
        <v>16</v>
      </c>
      <c r="B64" s="304">
        <v>8939</v>
      </c>
      <c r="C64" s="305">
        <v>8914</v>
      </c>
      <c r="D64" s="305">
        <v>8910</v>
      </c>
      <c r="E64" s="305">
        <v>8929</v>
      </c>
      <c r="F64" s="305">
        <v>9160</v>
      </c>
      <c r="G64" s="305">
        <v>9094</v>
      </c>
      <c r="H64" s="305">
        <v>9040</v>
      </c>
      <c r="I64" s="305">
        <v>9031</v>
      </c>
      <c r="J64" s="305">
        <v>8938</v>
      </c>
      <c r="K64" s="305">
        <v>8917</v>
      </c>
      <c r="L64" s="305">
        <v>8882</v>
      </c>
      <c r="M64" s="306">
        <v>8881</v>
      </c>
    </row>
    <row r="65" spans="1:13" x14ac:dyDescent="0.25">
      <c r="A65" s="307">
        <v>17</v>
      </c>
      <c r="B65" s="304">
        <v>8932</v>
      </c>
      <c r="C65" s="305">
        <v>8919</v>
      </c>
      <c r="D65" s="305">
        <v>8908</v>
      </c>
      <c r="E65" s="305">
        <v>8919</v>
      </c>
      <c r="F65" s="305">
        <v>9093</v>
      </c>
      <c r="G65" s="305">
        <v>9041</v>
      </c>
      <c r="H65" s="305">
        <v>9021</v>
      </c>
      <c r="I65" s="305">
        <v>9034</v>
      </c>
      <c r="J65" s="305">
        <v>8940</v>
      </c>
      <c r="K65" s="305">
        <v>8915</v>
      </c>
      <c r="L65" s="305">
        <v>8879</v>
      </c>
      <c r="M65" s="306">
        <v>8879</v>
      </c>
    </row>
    <row r="66" spans="1:13" x14ac:dyDescent="0.25">
      <c r="A66" s="307">
        <v>18</v>
      </c>
      <c r="B66" s="304">
        <v>8932</v>
      </c>
      <c r="C66" s="305">
        <v>8919</v>
      </c>
      <c r="D66" s="305">
        <v>8912</v>
      </c>
      <c r="E66" s="305">
        <v>8915</v>
      </c>
      <c r="F66" s="305">
        <v>9046</v>
      </c>
      <c r="G66" s="305">
        <v>9032</v>
      </c>
      <c r="H66" s="305">
        <v>9007</v>
      </c>
      <c r="I66" s="305">
        <v>9038</v>
      </c>
      <c r="J66" s="305">
        <v>8949</v>
      </c>
      <c r="K66" s="305">
        <v>8914</v>
      </c>
      <c r="L66" s="305">
        <v>8880</v>
      </c>
      <c r="M66" s="306">
        <v>8880</v>
      </c>
    </row>
    <row r="67" spans="1:13" x14ac:dyDescent="0.25">
      <c r="A67" s="307">
        <v>19</v>
      </c>
      <c r="B67" s="304">
        <v>8931</v>
      </c>
      <c r="C67" s="305">
        <v>8916</v>
      </c>
      <c r="D67" s="305">
        <v>8904</v>
      </c>
      <c r="E67" s="305">
        <v>8920</v>
      </c>
      <c r="F67" s="305">
        <v>8998</v>
      </c>
      <c r="G67" s="305">
        <v>8995</v>
      </c>
      <c r="H67" s="305">
        <v>8992</v>
      </c>
      <c r="I67" s="305">
        <v>9014</v>
      </c>
      <c r="J67" s="305">
        <v>8946</v>
      </c>
      <c r="K67" s="305">
        <v>8914</v>
      </c>
      <c r="L67" s="305">
        <v>8883</v>
      </c>
      <c r="M67" s="306">
        <v>8880</v>
      </c>
    </row>
    <row r="68" spans="1:13" x14ac:dyDescent="0.25">
      <c r="A68" s="307">
        <v>20</v>
      </c>
      <c r="B68" s="304">
        <v>8932</v>
      </c>
      <c r="C68" s="305">
        <v>8916</v>
      </c>
      <c r="D68" s="305">
        <v>8906</v>
      </c>
      <c r="E68" s="305">
        <v>8920</v>
      </c>
      <c r="F68" s="305">
        <v>8995</v>
      </c>
      <c r="G68" s="305">
        <v>8980</v>
      </c>
      <c r="H68" s="305">
        <v>8995</v>
      </c>
      <c r="I68" s="305">
        <v>8993</v>
      </c>
      <c r="J68" s="305">
        <v>8942</v>
      </c>
      <c r="K68" s="305">
        <v>8915</v>
      </c>
      <c r="L68" s="305">
        <v>8879</v>
      </c>
      <c r="M68" s="306">
        <v>8881</v>
      </c>
    </row>
    <row r="69" spans="1:13" x14ac:dyDescent="0.25">
      <c r="A69" s="307">
        <v>21</v>
      </c>
      <c r="B69" s="304">
        <v>8933</v>
      </c>
      <c r="C69" s="305">
        <v>8924</v>
      </c>
      <c r="D69" s="305">
        <v>8911</v>
      </c>
      <c r="E69" s="305">
        <v>8923</v>
      </c>
      <c r="F69" s="305">
        <v>8987</v>
      </c>
      <c r="G69" s="305">
        <v>9044</v>
      </c>
      <c r="H69" s="305">
        <v>8996</v>
      </c>
      <c r="I69" s="305">
        <v>8982</v>
      </c>
      <c r="J69" s="305">
        <v>9005</v>
      </c>
      <c r="K69" s="305">
        <v>8916</v>
      </c>
      <c r="L69" s="305">
        <v>8881</v>
      </c>
      <c r="M69" s="306">
        <v>8880</v>
      </c>
    </row>
    <row r="70" spans="1:13" x14ac:dyDescent="0.25">
      <c r="A70" s="307">
        <v>22</v>
      </c>
      <c r="B70" s="304">
        <v>8933</v>
      </c>
      <c r="C70" s="305">
        <v>8923</v>
      </c>
      <c r="D70" s="305">
        <v>8922</v>
      </c>
      <c r="E70" s="305">
        <v>8917</v>
      </c>
      <c r="F70" s="305">
        <v>8967</v>
      </c>
      <c r="G70" s="305">
        <v>9021</v>
      </c>
      <c r="H70" s="305">
        <v>8989</v>
      </c>
      <c r="I70" s="305">
        <v>8993</v>
      </c>
      <c r="J70" s="305">
        <v>8994</v>
      </c>
      <c r="K70" s="305">
        <v>8917</v>
      </c>
      <c r="L70" s="305">
        <v>8879</v>
      </c>
      <c r="M70" s="306">
        <v>8879</v>
      </c>
    </row>
    <row r="71" spans="1:13" x14ac:dyDescent="0.25">
      <c r="A71" s="307">
        <v>23</v>
      </c>
      <c r="B71" s="304">
        <v>8934</v>
      </c>
      <c r="C71" s="305">
        <v>8905</v>
      </c>
      <c r="D71" s="305">
        <v>8908</v>
      </c>
      <c r="E71" s="305">
        <v>8920</v>
      </c>
      <c r="F71" s="305">
        <v>8966</v>
      </c>
      <c r="G71" s="305">
        <v>8999</v>
      </c>
      <c r="H71" s="305">
        <v>8989</v>
      </c>
      <c r="I71" s="305">
        <v>8978</v>
      </c>
      <c r="J71" s="305">
        <v>8968</v>
      </c>
      <c r="K71" s="305">
        <v>8916</v>
      </c>
      <c r="L71" s="305">
        <v>8880</v>
      </c>
      <c r="M71" s="306">
        <v>8880</v>
      </c>
    </row>
    <row r="72" spans="1:13" x14ac:dyDescent="0.25">
      <c r="A72" s="307">
        <v>24</v>
      </c>
      <c r="B72" s="304">
        <v>8933</v>
      </c>
      <c r="C72" s="305">
        <v>8915</v>
      </c>
      <c r="D72" s="305">
        <v>8907</v>
      </c>
      <c r="E72" s="305">
        <v>8901</v>
      </c>
      <c r="F72" s="305">
        <v>8961</v>
      </c>
      <c r="G72" s="305">
        <v>8990</v>
      </c>
      <c r="H72" s="305">
        <v>8991</v>
      </c>
      <c r="I72" s="305">
        <v>8976</v>
      </c>
      <c r="J72" s="305">
        <v>8953</v>
      </c>
      <c r="K72" s="305">
        <v>8916</v>
      </c>
      <c r="L72" s="305">
        <v>8881</v>
      </c>
      <c r="M72" s="306">
        <v>8879</v>
      </c>
    </row>
    <row r="73" spans="1:13" x14ac:dyDescent="0.25">
      <c r="A73" s="307">
        <v>25</v>
      </c>
      <c r="B73" s="304">
        <v>8934</v>
      </c>
      <c r="C73" s="305">
        <v>8915</v>
      </c>
      <c r="D73" s="305">
        <v>8909</v>
      </c>
      <c r="E73" s="305">
        <v>8916</v>
      </c>
      <c r="F73" s="305">
        <v>8970</v>
      </c>
      <c r="G73" s="305">
        <v>8976</v>
      </c>
      <c r="H73" s="305">
        <v>8986</v>
      </c>
      <c r="I73" s="305">
        <v>8964</v>
      </c>
      <c r="J73" s="305">
        <v>8940</v>
      </c>
      <c r="K73" s="305">
        <v>8917</v>
      </c>
      <c r="L73" s="305">
        <v>8878</v>
      </c>
      <c r="M73" s="306">
        <v>8882</v>
      </c>
    </row>
    <row r="74" spans="1:13" x14ac:dyDescent="0.25">
      <c r="A74" s="307">
        <v>26</v>
      </c>
      <c r="B74" s="304">
        <v>8933</v>
      </c>
      <c r="C74" s="305">
        <v>8913</v>
      </c>
      <c r="D74" s="305">
        <v>8915</v>
      </c>
      <c r="E74" s="305">
        <v>8914</v>
      </c>
      <c r="F74" s="305">
        <v>9001</v>
      </c>
      <c r="G74" s="305">
        <v>9015</v>
      </c>
      <c r="H74" s="305">
        <v>9026</v>
      </c>
      <c r="I74" s="305">
        <v>8967</v>
      </c>
      <c r="J74" s="305">
        <v>8945</v>
      </c>
      <c r="K74" s="305">
        <v>8920</v>
      </c>
      <c r="L74" s="305">
        <v>8878</v>
      </c>
      <c r="M74" s="306">
        <v>8890</v>
      </c>
    </row>
    <row r="75" spans="1:13" x14ac:dyDescent="0.25">
      <c r="A75" s="307">
        <v>27</v>
      </c>
      <c r="B75" s="304">
        <v>8933</v>
      </c>
      <c r="C75" s="305">
        <v>8918</v>
      </c>
      <c r="D75" s="305">
        <v>8916</v>
      </c>
      <c r="E75" s="305">
        <v>8913</v>
      </c>
      <c r="F75" s="305">
        <v>9003</v>
      </c>
      <c r="G75" s="305">
        <v>9034</v>
      </c>
      <c r="H75" s="305">
        <v>9010</v>
      </c>
      <c r="I75" s="305">
        <v>8979</v>
      </c>
      <c r="J75" s="305">
        <v>8953</v>
      </c>
      <c r="K75" s="305">
        <v>8918</v>
      </c>
      <c r="L75" s="305">
        <v>8880</v>
      </c>
      <c r="M75" s="306">
        <v>8895</v>
      </c>
    </row>
    <row r="76" spans="1:13" x14ac:dyDescent="0.25">
      <c r="A76" s="307">
        <v>28</v>
      </c>
      <c r="B76" s="304">
        <v>8932</v>
      </c>
      <c r="C76" s="305">
        <v>8920</v>
      </c>
      <c r="D76" s="305">
        <v>8914</v>
      </c>
      <c r="E76" s="305">
        <v>8914</v>
      </c>
      <c r="F76" s="305">
        <v>9001</v>
      </c>
      <c r="G76" s="305">
        <v>9079</v>
      </c>
      <c r="H76" s="305">
        <v>9028</v>
      </c>
      <c r="I76" s="305">
        <v>9001</v>
      </c>
      <c r="J76" s="305">
        <v>8942</v>
      </c>
      <c r="K76" s="305">
        <v>8919</v>
      </c>
      <c r="L76" s="305">
        <v>8880</v>
      </c>
      <c r="M76" s="306">
        <v>8906</v>
      </c>
    </row>
    <row r="77" spans="1:13" x14ac:dyDescent="0.25">
      <c r="A77" s="307">
        <v>29</v>
      </c>
      <c r="B77" s="304">
        <v>8915</v>
      </c>
      <c r="C77" s="308"/>
      <c r="D77" s="305">
        <v>8912</v>
      </c>
      <c r="E77" s="305">
        <v>8911</v>
      </c>
      <c r="F77" s="305">
        <v>9006</v>
      </c>
      <c r="G77" s="305">
        <v>9046</v>
      </c>
      <c r="H77" s="305">
        <v>9014</v>
      </c>
      <c r="I77" s="305">
        <v>8980</v>
      </c>
      <c r="J77" s="305">
        <v>8936</v>
      </c>
      <c r="K77" s="305">
        <v>8915</v>
      </c>
      <c r="L77" s="305">
        <v>8878</v>
      </c>
      <c r="M77" s="306">
        <v>8909</v>
      </c>
    </row>
    <row r="78" spans="1:13" x14ac:dyDescent="0.25">
      <c r="A78" s="307">
        <v>30</v>
      </c>
      <c r="B78" s="304">
        <v>8927</v>
      </c>
      <c r="C78" s="308"/>
      <c r="D78" s="305">
        <v>8912</v>
      </c>
      <c r="E78" s="305">
        <v>8913</v>
      </c>
      <c r="F78" s="305">
        <v>8981</v>
      </c>
      <c r="G78" s="305">
        <v>9055</v>
      </c>
      <c r="H78" s="305">
        <v>9018</v>
      </c>
      <c r="I78" s="305">
        <v>9010</v>
      </c>
      <c r="J78" s="305">
        <v>8934</v>
      </c>
      <c r="K78" s="305">
        <v>8913</v>
      </c>
      <c r="L78" s="305">
        <v>8879</v>
      </c>
      <c r="M78" s="306">
        <v>8907</v>
      </c>
    </row>
    <row r="79" spans="1:13" x14ac:dyDescent="0.25">
      <c r="A79" s="309">
        <v>31</v>
      </c>
      <c r="B79" s="304">
        <v>8929</v>
      </c>
      <c r="C79" s="308"/>
      <c r="D79" s="305">
        <v>8912</v>
      </c>
      <c r="E79" s="308"/>
      <c r="F79" s="305">
        <v>8948</v>
      </c>
      <c r="G79" s="308"/>
      <c r="H79" s="305">
        <v>9026</v>
      </c>
      <c r="I79" s="305">
        <v>9012</v>
      </c>
      <c r="J79" s="308"/>
      <c r="K79" s="305">
        <v>8911</v>
      </c>
      <c r="L79" s="308"/>
      <c r="M79" s="306">
        <v>8908</v>
      </c>
    </row>
    <row r="80" spans="1:13" x14ac:dyDescent="0.25">
      <c r="A80" s="310" t="s">
        <v>272</v>
      </c>
      <c r="B80" s="311">
        <v>276978</v>
      </c>
      <c r="C80" s="312">
        <v>249792</v>
      </c>
      <c r="D80" s="312">
        <v>276347</v>
      </c>
      <c r="E80" s="312">
        <v>267708</v>
      </c>
      <c r="F80" s="312">
        <v>278379</v>
      </c>
      <c r="G80" s="312">
        <v>269739</v>
      </c>
      <c r="H80" s="312">
        <v>281098</v>
      </c>
      <c r="I80" s="312">
        <v>278917</v>
      </c>
      <c r="J80" s="312">
        <v>268695</v>
      </c>
      <c r="K80" s="312">
        <v>276538</v>
      </c>
      <c r="L80" s="312">
        <v>266686</v>
      </c>
      <c r="M80" s="313">
        <v>275414</v>
      </c>
    </row>
    <row r="81" spans="1:13" x14ac:dyDescent="0.25">
      <c r="A81" s="314" t="s">
        <v>273</v>
      </c>
      <c r="B81" s="304">
        <v>8935</v>
      </c>
      <c r="C81" s="305">
        <v>8921</v>
      </c>
      <c r="D81" s="305">
        <v>8914</v>
      </c>
      <c r="E81" s="305">
        <v>8924</v>
      </c>
      <c r="F81" s="305">
        <v>8980</v>
      </c>
      <c r="G81" s="305">
        <v>8991</v>
      </c>
      <c r="H81" s="305">
        <v>9068</v>
      </c>
      <c r="I81" s="305">
        <v>8997</v>
      </c>
      <c r="J81" s="305">
        <v>8956</v>
      </c>
      <c r="K81" s="305">
        <v>8920</v>
      </c>
      <c r="L81" s="305">
        <v>8890</v>
      </c>
      <c r="M81" s="306">
        <v>8884</v>
      </c>
    </row>
    <row r="82" spans="1:13" x14ac:dyDescent="0.25">
      <c r="A82" s="314" t="s">
        <v>274</v>
      </c>
      <c r="B82" s="304">
        <v>8947</v>
      </c>
      <c r="C82" s="305">
        <v>8934</v>
      </c>
      <c r="D82" s="305">
        <v>8932</v>
      </c>
      <c r="E82" s="305">
        <v>8972</v>
      </c>
      <c r="F82" s="305">
        <v>9222</v>
      </c>
      <c r="G82" s="305">
        <v>9168</v>
      </c>
      <c r="H82" s="305">
        <v>9503</v>
      </c>
      <c r="I82" s="305">
        <v>9062</v>
      </c>
      <c r="J82" s="305">
        <v>9028</v>
      </c>
      <c r="K82" s="305">
        <v>8944</v>
      </c>
      <c r="L82" s="305">
        <v>8911</v>
      </c>
      <c r="M82" s="306">
        <v>8910</v>
      </c>
    </row>
    <row r="83" spans="1:13" x14ac:dyDescent="0.25">
      <c r="A83" s="315" t="s">
        <v>5</v>
      </c>
      <c r="B83" s="304">
        <v>1</v>
      </c>
      <c r="C83" s="305">
        <v>7</v>
      </c>
      <c r="D83" s="305">
        <v>22</v>
      </c>
      <c r="E83" s="305">
        <v>14</v>
      </c>
      <c r="F83" s="305">
        <v>15</v>
      </c>
      <c r="G83" s="305">
        <v>30</v>
      </c>
      <c r="H83" s="305">
        <v>4</v>
      </c>
      <c r="I83" s="305">
        <v>2</v>
      </c>
      <c r="J83" s="305">
        <v>21</v>
      </c>
      <c r="K83" s="305">
        <v>1</v>
      </c>
      <c r="L83" s="308" t="s">
        <v>468</v>
      </c>
      <c r="M83" s="316" t="s">
        <v>469</v>
      </c>
    </row>
    <row r="84" spans="1:13" x14ac:dyDescent="0.25">
      <c r="A84" s="314" t="s">
        <v>276</v>
      </c>
      <c r="B84" s="304">
        <v>8909</v>
      </c>
      <c r="C84" s="305">
        <v>8904</v>
      </c>
      <c r="D84" s="305">
        <v>8903</v>
      </c>
      <c r="E84" s="305">
        <v>8900</v>
      </c>
      <c r="F84" s="305">
        <v>8912</v>
      </c>
      <c r="G84" s="305">
        <v>8919</v>
      </c>
      <c r="H84" s="305">
        <v>8980</v>
      </c>
      <c r="I84" s="305">
        <v>8953</v>
      </c>
      <c r="J84" s="305">
        <v>8928</v>
      </c>
      <c r="K84" s="305">
        <v>8910</v>
      </c>
      <c r="L84" s="305">
        <v>8877</v>
      </c>
      <c r="M84" s="306">
        <v>8877</v>
      </c>
    </row>
    <row r="85" spans="1:13" x14ac:dyDescent="0.25">
      <c r="A85" s="315" t="s">
        <v>5</v>
      </c>
      <c r="B85" s="317">
        <v>29</v>
      </c>
      <c r="C85" s="318">
        <v>23</v>
      </c>
      <c r="D85" s="318">
        <v>15</v>
      </c>
      <c r="E85" s="318">
        <v>24</v>
      </c>
      <c r="F85" s="318">
        <v>6</v>
      </c>
      <c r="G85" s="318">
        <v>9</v>
      </c>
      <c r="H85" s="318">
        <v>25</v>
      </c>
      <c r="I85" s="318">
        <v>13</v>
      </c>
      <c r="J85" s="318">
        <v>17</v>
      </c>
      <c r="K85" s="318">
        <v>31</v>
      </c>
      <c r="L85" s="319" t="s">
        <v>470</v>
      </c>
      <c r="M85" s="342" t="s">
        <v>471</v>
      </c>
    </row>
    <row r="86" spans="1:13" x14ac:dyDescent="0.25">
      <c r="A86" s="321" t="s">
        <v>281</v>
      </c>
      <c r="B86" s="322"/>
      <c r="C86" s="323"/>
      <c r="D86" s="323" t="s">
        <v>282</v>
      </c>
      <c r="E86" s="323"/>
      <c r="F86" s="324"/>
      <c r="G86" s="325">
        <f>AVERAGE(B49:M79)</f>
        <v>8948.7424657534248</v>
      </c>
      <c r="H86" s="326" t="s">
        <v>515</v>
      </c>
      <c r="I86" s="327" t="s">
        <v>284</v>
      </c>
      <c r="J86" s="324"/>
      <c r="K86" s="328" t="s">
        <v>284</v>
      </c>
      <c r="L86" s="322" t="s">
        <v>284</v>
      </c>
      <c r="M86" s="329"/>
    </row>
    <row r="87" spans="1:13" x14ac:dyDescent="0.25">
      <c r="A87" s="321" t="s">
        <v>285</v>
      </c>
      <c r="B87" s="322"/>
      <c r="C87" s="322"/>
      <c r="D87" s="322" t="s">
        <v>286</v>
      </c>
      <c r="E87" s="322"/>
      <c r="F87" s="322"/>
      <c r="G87" s="325">
        <f>MAX(B82:M82)</f>
        <v>9503</v>
      </c>
      <c r="H87" s="326" t="s">
        <v>515</v>
      </c>
      <c r="I87" s="330" t="s">
        <v>5</v>
      </c>
      <c r="J87" s="331">
        <f>HLOOKUP(G87,B82:M83,2,FALSE)</f>
        <v>4</v>
      </c>
      <c r="K87" s="332" t="s">
        <v>287</v>
      </c>
      <c r="L87" s="331" t="str">
        <f>MID("I   II  III IV  V   VI  VII VIII IX  X   XI  XII ",(MATCH(G87,B82:M82,0)-1)*4+1,4)</f>
        <v xml:space="preserve">VII </v>
      </c>
      <c r="M87" s="333"/>
    </row>
    <row r="88" spans="1:13" x14ac:dyDescent="0.25">
      <c r="A88" s="334" t="s">
        <v>288</v>
      </c>
      <c r="B88" s="335"/>
      <c r="C88" s="335"/>
      <c r="D88" s="335" t="s">
        <v>289</v>
      </c>
      <c r="E88" s="335"/>
      <c r="F88" s="335"/>
      <c r="G88" s="336">
        <f>MIN(B84:M84)</f>
        <v>8877</v>
      </c>
      <c r="H88" s="337" t="s">
        <v>515</v>
      </c>
      <c r="I88" s="338" t="s">
        <v>5</v>
      </c>
      <c r="J88" s="339" t="str">
        <f>HLOOKUP(G88,B84:M85,2,FALSE)</f>
        <v>13(4)</v>
      </c>
      <c r="K88" s="340" t="s">
        <v>287</v>
      </c>
      <c r="L88" s="339" t="str">
        <f>MID("I   II  III IV  V   VI  VII VIII IX  X   XI  XII ",(MATCH(G88,B84:M84,0)-1)*4+1,4)</f>
        <v xml:space="preserve"> XI </v>
      </c>
      <c r="M88" s="341"/>
    </row>
    <row r="91" spans="1:13" x14ac:dyDescent="0.25">
      <c r="B91" s="343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Qngay</vt:lpstr>
      <vt:lpstr>Hngay</vt:lpstr>
      <vt:lpstr>Sheet3</vt:lpstr>
    </vt:vector>
  </TitlesOfParts>
  <Company>TV06-84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2013-10-14T03:58:57Z</dcterms:created>
  <dcterms:modified xsi:type="dcterms:W3CDTF">2013-10-14T03:59:39Z</dcterms:modified>
</cp:coreProperties>
</file>