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4955" windowHeight="7770" activeTab="1"/>
  </bookViews>
  <sheets>
    <sheet name="Header" sheetId="4" r:id="rId1"/>
    <sheet name="Details" sheetId="2" r:id="rId2"/>
  </sheets>
  <externalReferences>
    <externalReference r:id="rId3"/>
    <externalReference r:id="rId4"/>
    <externalReference r:id="rId5"/>
  </externalReferences>
  <definedNames>
    <definedName name="Header1" localSheetId="1">Details!$B$1:$E$23</definedName>
    <definedName name="Header1">#REF!</definedName>
    <definedName name="List1" localSheetId="1">[1]Data!#REF!</definedName>
    <definedName name="List1" localSheetId="0">#REF!</definedName>
    <definedName name="List1">[2]Data!#REF!</definedName>
    <definedName name="List2" localSheetId="1">[1]Data!#REF!</definedName>
    <definedName name="List2" localSheetId="0">#REF!</definedName>
    <definedName name="List2">[2]Data!#REF!</definedName>
    <definedName name="List3">#REF!</definedName>
    <definedName name="List4">#REF!</definedName>
    <definedName name="_xlnm.Print_Area" localSheetId="1">Details!$B$1:$Z$31</definedName>
    <definedName name="Table1" localSheetId="1">[1]Data!#REF!</definedName>
    <definedName name="Table1" localSheetId="0">#REF!</definedName>
    <definedName name="Table1">[2]Data!#REF!</definedName>
    <definedName name="表头">[3]Data!#REF!</definedName>
    <definedName name="台灣寶僑項目報價單" localSheetId="1">Details!$B$1:$E$23</definedName>
    <definedName name="台灣寶僑項目報價單">#REF!</definedName>
  </definedNames>
  <calcPr calcId="144525"/>
</workbook>
</file>

<file path=xl/calcChain.xml><?xml version="1.0" encoding="utf-8"?>
<calcChain xmlns="http://schemas.openxmlformats.org/spreadsheetml/2006/main">
  <c r="C52" i="2" l="1"/>
  <c r="C51" i="2"/>
  <c r="C47" i="2"/>
  <c r="C46" i="2"/>
  <c r="C45" i="2"/>
  <c r="I34" i="2" l="1"/>
  <c r="C41" i="2" s="1"/>
  <c r="L54" i="2"/>
  <c r="G54" i="2"/>
  <c r="I54" i="2" s="1"/>
  <c r="K52" i="2"/>
  <c r="H39" i="2"/>
  <c r="H37" i="2"/>
  <c r="E33" i="2"/>
  <c r="C33" i="2"/>
  <c r="C34" i="2" l="1"/>
  <c r="G34" i="2" s="1"/>
  <c r="C36" i="2" s="1"/>
  <c r="C12" i="4"/>
  <c r="C13" i="4" s="1"/>
  <c r="C11" i="4"/>
  <c r="C38" i="2" l="1"/>
  <c r="C49" i="2"/>
  <c r="C42" i="2"/>
  <c r="C40" i="2"/>
  <c r="C50" i="2"/>
  <c r="E12" i="2"/>
  <c r="E13" i="2" s="1"/>
  <c r="D12" i="2"/>
  <c r="D13" i="2" s="1"/>
  <c r="C12" i="2"/>
  <c r="C13" i="2" s="1"/>
  <c r="E11" i="2"/>
  <c r="D11" i="2"/>
  <c r="C11" i="2"/>
  <c r="C55" i="2" l="1"/>
  <c r="C56" i="2" s="1"/>
  <c r="C57" i="2" s="1"/>
</calcChain>
</file>

<file path=xl/sharedStrings.xml><?xml version="1.0" encoding="utf-8"?>
<sst xmlns="http://schemas.openxmlformats.org/spreadsheetml/2006/main" count="185" uniqueCount="159">
  <si>
    <t>HKD</t>
    <phoneticPr fontId="7" type="noConversion"/>
  </si>
  <si>
    <t>广州壹加市场营销策划有限公司</t>
    <phoneticPr fontId="3" type="noConversion"/>
  </si>
  <si>
    <t>SGD</t>
    <phoneticPr fontId="7" type="noConversion"/>
  </si>
  <si>
    <t>CNY</t>
    <phoneticPr fontId="3" type="noConversion"/>
  </si>
  <si>
    <t>Others-specify in the quote</t>
    <phoneticPr fontId="7" type="noConversion"/>
  </si>
  <si>
    <r>
      <t>香港寶潔分销有限公司</t>
    </r>
    <r>
      <rPr>
        <sz val="12"/>
        <color indexed="9"/>
        <rFont val="Arial"/>
        <family val="2"/>
      </rPr>
      <t xml:space="preserve"> Procter &amp; Gamble Distributing (Hong Kong )Limited</t>
    </r>
    <phoneticPr fontId="3" type="noConversion"/>
  </si>
  <si>
    <t>广州宝洁有限公司</t>
    <phoneticPr fontId="3" type="noConversion"/>
  </si>
  <si>
    <r>
      <t>寶僑家品股份有限公司</t>
    </r>
    <r>
      <rPr>
        <sz val="12"/>
        <color indexed="9"/>
        <rFont val="Arial"/>
        <family val="2"/>
      </rPr>
      <t xml:space="preserve"> / Procter &amp; Gamble Taiwan Limited</t>
    </r>
    <phoneticPr fontId="3" type="noConversion"/>
  </si>
  <si>
    <t>CNY</t>
  </si>
  <si>
    <r>
      <t>宝洁</t>
    </r>
    <r>
      <rPr>
        <sz val="10.5"/>
        <color indexed="9"/>
        <rFont val="Calibri"/>
        <family val="2"/>
      </rPr>
      <t>(</t>
    </r>
    <r>
      <rPr>
        <sz val="10.5"/>
        <color indexed="9"/>
        <rFont val="SimSun"/>
        <charset val="134"/>
      </rPr>
      <t>中国</t>
    </r>
    <r>
      <rPr>
        <sz val="10.5"/>
        <color indexed="9"/>
        <rFont val="Calibri"/>
        <family val="2"/>
      </rPr>
      <t>)</t>
    </r>
    <r>
      <rPr>
        <sz val="10.5"/>
        <color indexed="9"/>
        <rFont val="SimSun"/>
        <charset val="134"/>
      </rPr>
      <t>营销有限公司</t>
    </r>
  </si>
  <si>
    <t>a</t>
    <phoneticPr fontId="7" type="noConversion"/>
  </si>
  <si>
    <r>
      <t>REJ</t>
    </r>
    <r>
      <rPr>
        <sz val="12"/>
        <color indexed="9"/>
        <rFont val="細明體"/>
        <family val="3"/>
      </rPr>
      <t>精華</t>
    </r>
    <phoneticPr fontId="7" type="noConversion"/>
  </si>
  <si>
    <t>增值税专用发票 (用于不含税价, 可抵扣项目)</t>
    <phoneticPr fontId="3" type="noConversion"/>
  </si>
  <si>
    <r>
      <t>REJ</t>
    </r>
    <r>
      <rPr>
        <sz val="12"/>
        <color indexed="9"/>
        <rFont val="細明體"/>
        <family val="3"/>
      </rPr>
      <t>家庭</t>
    </r>
    <phoneticPr fontId="7" type="noConversion"/>
  </si>
  <si>
    <t>增值税普通发票 (用于含税价, 不可抵扣项目)</t>
    <phoneticPr fontId="3" type="noConversion"/>
  </si>
  <si>
    <t>non paper printing</t>
    <phoneticPr fontId="3" type="noConversion"/>
  </si>
  <si>
    <t>PNT</t>
    <phoneticPr fontId="7" type="noConversion"/>
  </si>
  <si>
    <r>
      <t>营业税类发票</t>
    </r>
    <r>
      <rPr>
        <b/>
        <sz val="10.5"/>
        <color indexed="9"/>
        <rFont val="Calibri"/>
        <family val="2"/>
      </rPr>
      <t xml:space="preserve"> </t>
    </r>
    <r>
      <rPr>
        <b/>
        <sz val="10"/>
        <color indexed="9"/>
        <rFont val="Arial"/>
        <family val="2"/>
      </rPr>
      <t>(</t>
    </r>
    <r>
      <rPr>
        <b/>
        <sz val="10"/>
        <color indexed="9"/>
        <rFont val="SimSun"/>
        <charset val="134"/>
      </rPr>
      <t>用于含税价</t>
    </r>
    <r>
      <rPr>
        <b/>
        <sz val="10"/>
        <color indexed="9"/>
        <rFont val="Arial"/>
        <family val="2"/>
      </rPr>
      <t xml:space="preserve">, </t>
    </r>
    <r>
      <rPr>
        <b/>
        <sz val="10"/>
        <color indexed="9"/>
        <rFont val="SimSun"/>
        <charset val="134"/>
      </rPr>
      <t>不可抵扣项目</t>
    </r>
    <r>
      <rPr>
        <b/>
        <sz val="10"/>
        <color indexed="9"/>
        <rFont val="Arial"/>
        <family val="2"/>
      </rPr>
      <t>)</t>
    </r>
    <phoneticPr fontId="3" type="noConversion"/>
  </si>
  <si>
    <t>HES</t>
    <phoneticPr fontId="7" type="noConversion"/>
  </si>
  <si>
    <t>ORB</t>
    <phoneticPr fontId="7" type="noConversion"/>
  </si>
  <si>
    <t>GIL</t>
    <phoneticPr fontId="7" type="noConversion"/>
  </si>
  <si>
    <t>Shirley</t>
    <phoneticPr fontId="3" type="noConversion"/>
  </si>
  <si>
    <t>锦翰印刷（深圳）有限公司</t>
    <phoneticPr fontId="3" type="noConversion"/>
  </si>
  <si>
    <t>壹加專案負責人 / 壹加专案负责人 : (ex. ONE PLUS MS/project owner)</t>
    <phoneticPr fontId="3" type="noConversion"/>
  </si>
  <si>
    <t>引用壹加合約編號 / 引用壹加合约编号 ：Contract#</t>
    <phoneticPr fontId="3" type="noConversion"/>
  </si>
  <si>
    <t>購買品項 / 壹加目录细项名称 : Catalog Item Description：</t>
    <phoneticPr fontId="3" type="noConversion"/>
  </si>
  <si>
    <t>打板次数</t>
    <phoneticPr fontId="3" type="noConversion"/>
  </si>
  <si>
    <t>打板金额</t>
    <phoneticPr fontId="3" type="noConversion"/>
  </si>
  <si>
    <t>报价人（项目负责人）姓名</t>
    <phoneticPr fontId="3" type="noConversion"/>
  </si>
  <si>
    <t>报价人（项目负责人）电话</t>
    <phoneticPr fontId="3" type="noConversion"/>
  </si>
  <si>
    <t>备注</t>
    <phoneticPr fontId="3" type="noConversion"/>
  </si>
  <si>
    <r>
      <rPr>
        <sz val="11"/>
        <rFont val="宋体"/>
        <family val="3"/>
        <charset val="134"/>
      </rPr>
      <t>報價至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报价至</t>
    </r>
    <r>
      <rPr>
        <sz val="11"/>
        <rFont val="Calibri"/>
        <family val="2"/>
      </rPr>
      <t xml:space="preserve"> :  Quotation to:</t>
    </r>
    <phoneticPr fontId="3" type="noConversion"/>
  </si>
  <si>
    <r>
      <rPr>
        <sz val="11"/>
        <rFont val="宋体"/>
        <family val="3"/>
        <charset val="134"/>
      </rPr>
      <t>報價單號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报价单号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：</t>
    </r>
    <r>
      <rPr>
        <sz val="11"/>
        <rFont val="Calibri"/>
        <family val="2"/>
      </rPr>
      <t>Quotation#</t>
    </r>
    <phoneticPr fontId="3" type="noConversion"/>
  </si>
  <si>
    <r>
      <rPr>
        <sz val="11"/>
        <rFont val="宋体"/>
        <family val="3"/>
        <charset val="134"/>
      </rPr>
      <t>供應商名稱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供应商名称</t>
    </r>
    <r>
      <rPr>
        <sz val="11"/>
        <rFont val="Calibri"/>
        <family val="2"/>
      </rPr>
      <t xml:space="preserve"> : Vendor name</t>
    </r>
    <phoneticPr fontId="3" type="noConversion"/>
  </si>
  <si>
    <r>
      <rPr>
        <sz val="11"/>
        <rFont val="宋体"/>
        <family val="3"/>
        <charset val="134"/>
      </rPr>
      <t>供應商代碼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供应商代码</t>
    </r>
    <r>
      <rPr>
        <sz val="11"/>
        <rFont val="Calibri"/>
        <family val="2"/>
      </rPr>
      <t xml:space="preserve"> : Vendor code</t>
    </r>
    <r>
      <rPr>
        <sz val="11"/>
        <rFont val="宋体"/>
        <family val="3"/>
        <charset val="134"/>
      </rPr>
      <t>：</t>
    </r>
    <phoneticPr fontId="3" type="noConversion"/>
  </si>
  <si>
    <r>
      <rPr>
        <sz val="11"/>
        <rFont val="宋体"/>
        <family val="3"/>
        <charset val="134"/>
      </rPr>
      <t>壹加採購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壹加采购员</t>
    </r>
    <r>
      <rPr>
        <sz val="11"/>
        <rFont val="Calibri"/>
        <family val="2"/>
      </rPr>
      <t xml:space="preserve"> : ONE PLUS buyer</t>
    </r>
    <r>
      <rPr>
        <sz val="11"/>
        <rFont val="宋体"/>
        <family val="3"/>
        <charset val="134"/>
      </rPr>
      <t>：</t>
    </r>
    <phoneticPr fontId="3" type="noConversion"/>
  </si>
  <si>
    <r>
      <rPr>
        <sz val="11"/>
        <rFont val="宋体"/>
        <family val="3"/>
        <charset val="134"/>
      </rPr>
      <t>貨幣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货币</t>
    </r>
    <r>
      <rPr>
        <sz val="11"/>
        <rFont val="Calibri"/>
        <family val="2"/>
      </rPr>
      <t xml:space="preserve"> : Currency</t>
    </r>
    <r>
      <rPr>
        <sz val="11"/>
        <rFont val="宋体"/>
        <family val="3"/>
        <charset val="134"/>
      </rPr>
      <t>：</t>
    </r>
    <phoneticPr fontId="3" type="noConversion"/>
  </si>
  <si>
    <r>
      <rPr>
        <sz val="11"/>
        <rFont val="宋体"/>
        <family val="3"/>
        <charset val="134"/>
      </rPr>
      <t>數量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数量</t>
    </r>
    <r>
      <rPr>
        <sz val="11"/>
        <rFont val="Calibri"/>
        <family val="2"/>
      </rPr>
      <t xml:space="preserve"> : Quantity</t>
    </r>
    <r>
      <rPr>
        <sz val="11"/>
        <rFont val="宋体"/>
        <family val="3"/>
        <charset val="134"/>
      </rPr>
      <t>：</t>
    </r>
    <phoneticPr fontId="3" type="noConversion"/>
  </si>
  <si>
    <r>
      <rPr>
        <sz val="11"/>
        <rFont val="宋体"/>
        <family val="3"/>
        <charset val="134"/>
      </rPr>
      <t>產品單價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产品单价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不含税</t>
    </r>
    <r>
      <rPr>
        <sz val="11"/>
        <rFont val="Calibri"/>
        <family val="2"/>
      </rPr>
      <t xml:space="preserve">) : Unit Price (excl. tax) </t>
    </r>
    <phoneticPr fontId="3" type="noConversion"/>
  </si>
  <si>
    <r>
      <rPr>
        <sz val="11"/>
        <rFont val="宋体"/>
        <family val="3"/>
        <charset val="134"/>
      </rPr>
      <t>總價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总价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不含稅</t>
    </r>
    <r>
      <rPr>
        <sz val="11"/>
        <rFont val="Calibri"/>
        <family val="2"/>
      </rPr>
      <t>)</t>
    </r>
    <r>
      <rPr>
        <sz val="11"/>
        <rFont val="宋体"/>
        <family val="3"/>
        <charset val="134"/>
      </rPr>
      <t>：</t>
    </r>
    <r>
      <rPr>
        <sz val="11"/>
        <rFont val="Calibri"/>
        <family val="2"/>
      </rPr>
      <t>Total amount (excl. tax)</t>
    </r>
    <phoneticPr fontId="3" type="noConversion"/>
  </si>
  <si>
    <r>
      <rPr>
        <sz val="11"/>
        <rFont val="宋体"/>
        <family val="3"/>
        <charset val="134"/>
      </rPr>
      <t>產品單價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产品单价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含税</t>
    </r>
    <r>
      <rPr>
        <sz val="11"/>
        <rFont val="Calibri"/>
        <family val="2"/>
      </rPr>
      <t xml:space="preserve">) : Unit Price (incl. Tax) </t>
    </r>
    <r>
      <rPr>
        <sz val="11"/>
        <rFont val="宋体"/>
        <family val="3"/>
        <charset val="134"/>
      </rPr>
      <t>：</t>
    </r>
    <phoneticPr fontId="3" type="noConversion"/>
  </si>
  <si>
    <r>
      <rPr>
        <sz val="11"/>
        <rFont val="宋体"/>
        <family val="3"/>
        <charset val="134"/>
      </rPr>
      <t>總價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总价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含稅</t>
    </r>
    <r>
      <rPr>
        <sz val="11"/>
        <rFont val="Calibri"/>
        <family val="2"/>
      </rPr>
      <t>)</t>
    </r>
    <r>
      <rPr>
        <sz val="11"/>
        <rFont val="宋体"/>
        <family val="3"/>
        <charset val="134"/>
      </rPr>
      <t>：</t>
    </r>
    <r>
      <rPr>
        <sz val="11"/>
        <rFont val="Calibri"/>
        <family val="2"/>
      </rPr>
      <t>Total amount (incl. tax)</t>
    </r>
    <phoneticPr fontId="3" type="noConversion"/>
  </si>
  <si>
    <r>
      <rPr>
        <sz val="11"/>
        <rFont val="宋体"/>
        <family val="3"/>
        <charset val="134"/>
      </rPr>
      <t>稅率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税率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只适用于中国大陆供应商</t>
    </r>
    <r>
      <rPr>
        <sz val="11"/>
        <rFont val="Calibri"/>
        <family val="2"/>
      </rPr>
      <t>) : 
Tax rate (only applicable for China Vendor) :</t>
    </r>
    <phoneticPr fontId="3" type="noConversion"/>
  </si>
  <si>
    <r>
      <rPr>
        <sz val="11"/>
        <rFont val="宋体"/>
        <family val="3"/>
        <charset val="134"/>
      </rPr>
      <t>項目名稱</t>
    </r>
    <r>
      <rPr>
        <sz val="11"/>
        <rFont val="Calibri"/>
        <family val="2"/>
      </rPr>
      <t xml:space="preserve">  / </t>
    </r>
    <r>
      <rPr>
        <sz val="11"/>
        <rFont val="宋体"/>
        <family val="3"/>
        <charset val="134"/>
      </rPr>
      <t>项目名称</t>
    </r>
    <r>
      <rPr>
        <sz val="11"/>
        <rFont val="Calibri"/>
        <family val="2"/>
      </rPr>
      <t xml:space="preserve"> : Project Name:</t>
    </r>
    <phoneticPr fontId="3" type="noConversion"/>
  </si>
  <si>
    <r>
      <rPr>
        <sz val="11"/>
        <rFont val="宋体"/>
        <family val="3"/>
        <charset val="134"/>
      </rPr>
      <t>購買類別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购买类别</t>
    </r>
    <r>
      <rPr>
        <sz val="11"/>
        <rFont val="Calibri"/>
        <family val="2"/>
      </rPr>
      <t xml:space="preserve"> : Spend Pool </t>
    </r>
    <r>
      <rPr>
        <sz val="11"/>
        <rFont val="宋体"/>
        <family val="3"/>
        <charset val="134"/>
      </rPr>
      <t>：</t>
    </r>
    <phoneticPr fontId="3" type="noConversion"/>
  </si>
  <si>
    <r>
      <rPr>
        <sz val="11"/>
        <rFont val="宋体"/>
        <family val="3"/>
        <charset val="134"/>
      </rPr>
      <t>品牌</t>
    </r>
    <r>
      <rPr>
        <sz val="11"/>
        <rFont val="Calibri"/>
        <family val="2"/>
      </rPr>
      <t xml:space="preserve"> / </t>
    </r>
    <r>
      <rPr>
        <sz val="11"/>
        <rFont val="宋体"/>
        <family val="3"/>
        <charset val="134"/>
      </rPr>
      <t>品牌</t>
    </r>
    <r>
      <rPr>
        <sz val="11"/>
        <rFont val="Calibri"/>
        <family val="2"/>
      </rPr>
      <t xml:space="preserve"> Brand</t>
    </r>
    <r>
      <rPr>
        <sz val="11"/>
        <rFont val="宋体"/>
        <family val="3"/>
        <charset val="134"/>
      </rPr>
      <t>：</t>
    </r>
    <phoneticPr fontId="3" type="noConversion"/>
  </si>
  <si>
    <r>
      <t>要求交貨日期</t>
    </r>
    <r>
      <rPr>
        <sz val="11"/>
        <rFont val="Arial"/>
        <family val="2"/>
      </rPr>
      <t xml:space="preserve"> / </t>
    </r>
    <r>
      <rPr>
        <sz val="11"/>
        <rFont val="新細明體"/>
        <family val="1"/>
        <charset val="136"/>
      </rPr>
      <t>要求交</t>
    </r>
    <r>
      <rPr>
        <sz val="11"/>
        <rFont val="宋体"/>
        <family val="3"/>
        <charset val="134"/>
      </rPr>
      <t>货日期</t>
    </r>
    <r>
      <rPr>
        <sz val="11"/>
        <rFont val="Arial"/>
        <family val="2"/>
      </rPr>
      <t xml:space="preserve"> : Delivery date </t>
    </r>
    <r>
      <rPr>
        <sz val="11"/>
        <rFont val="新細明體"/>
        <family val="1"/>
      </rPr>
      <t>：</t>
    </r>
    <phoneticPr fontId="3" type="noConversion"/>
  </si>
  <si>
    <r>
      <rPr>
        <sz val="11"/>
        <rFont val="宋体"/>
        <family val="3"/>
        <charset val="134"/>
      </rPr>
      <t>非合约总金额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不含税</t>
    </r>
    <r>
      <rPr>
        <sz val="11"/>
        <rFont val="Calibri"/>
        <family val="2"/>
      </rPr>
      <t>)</t>
    </r>
    <phoneticPr fontId="3" type="noConversion"/>
  </si>
  <si>
    <r>
      <rPr>
        <sz val="11"/>
        <rFont val="宋体"/>
        <family val="3"/>
        <charset val="134"/>
      </rPr>
      <t>非合约总金额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含税</t>
    </r>
    <r>
      <rPr>
        <sz val="11"/>
        <rFont val="Calibri"/>
        <family val="2"/>
      </rPr>
      <t>)</t>
    </r>
    <phoneticPr fontId="3" type="noConversion"/>
  </si>
  <si>
    <t>Yap Xu</t>
    <phoneticPr fontId="3" type="noConversion"/>
  </si>
  <si>
    <t>Christ Tan 180 2880 8135</t>
    <phoneticPr fontId="3" type="noConversion"/>
  </si>
  <si>
    <t>N/A</t>
    <phoneticPr fontId="3" type="noConversion"/>
  </si>
  <si>
    <t>如是POSM项目则填N/A</t>
    <phoneticPr fontId="3" type="noConversion"/>
  </si>
  <si>
    <t>盛捷</t>
  </si>
  <si>
    <r>
      <t>交貨地點</t>
    </r>
    <r>
      <rPr>
        <sz val="12"/>
        <rFont val="Arial"/>
        <family val="2"/>
      </rPr>
      <t xml:space="preserve"> / </t>
    </r>
    <r>
      <rPr>
        <sz val="12"/>
        <rFont val="新細明體"/>
        <family val="1"/>
        <charset val="136"/>
      </rPr>
      <t>交</t>
    </r>
    <r>
      <rPr>
        <sz val="12"/>
        <rFont val="宋体"/>
        <family val="3"/>
        <charset val="134"/>
      </rPr>
      <t>货地点</t>
    </r>
    <r>
      <rPr>
        <sz val="12"/>
        <rFont val="Arial"/>
        <family val="2"/>
      </rPr>
      <t xml:space="preserve"> : Deliver to</t>
    </r>
    <r>
      <rPr>
        <sz val="12"/>
        <rFont val="新細明體"/>
        <family val="1"/>
        <charset val="136"/>
      </rPr>
      <t>：</t>
    </r>
    <phoneticPr fontId="3" type="noConversion"/>
  </si>
  <si>
    <r>
      <rPr>
        <sz val="12"/>
        <rFont val="宋体"/>
        <family val="3"/>
        <charset val="134"/>
      </rPr>
      <t>報價至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报价至</t>
    </r>
    <r>
      <rPr>
        <sz val="12"/>
        <rFont val="Calibri"/>
        <family val="2"/>
      </rPr>
      <t xml:space="preserve"> :  Quotation to:</t>
    </r>
    <phoneticPr fontId="3" type="noConversion"/>
  </si>
  <si>
    <t>广州壹加市场营销策划有限公司</t>
    <phoneticPr fontId="3" type="noConversion"/>
  </si>
  <si>
    <r>
      <rPr>
        <sz val="12"/>
        <rFont val="宋体"/>
        <family val="3"/>
        <charset val="134"/>
      </rPr>
      <t>報價單號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报价单号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：</t>
    </r>
    <r>
      <rPr>
        <sz val="12"/>
        <rFont val="Calibri"/>
        <family val="2"/>
      </rPr>
      <t>Quotation#</t>
    </r>
    <phoneticPr fontId="3" type="noConversion"/>
  </si>
  <si>
    <r>
      <rPr>
        <sz val="12"/>
        <rFont val="宋体"/>
        <family val="3"/>
        <charset val="134"/>
      </rPr>
      <t>供應商名稱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供应商名称</t>
    </r>
    <r>
      <rPr>
        <sz val="12"/>
        <rFont val="Calibri"/>
        <family val="2"/>
      </rPr>
      <t xml:space="preserve"> : Vendor name</t>
    </r>
    <phoneticPr fontId="3" type="noConversion"/>
  </si>
  <si>
    <r>
      <rPr>
        <sz val="12"/>
        <rFont val="宋体"/>
        <family val="3"/>
        <charset val="134"/>
      </rPr>
      <t>供應商代碼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供应商代码</t>
    </r>
    <r>
      <rPr>
        <sz val="12"/>
        <rFont val="Calibri"/>
        <family val="2"/>
      </rPr>
      <t xml:space="preserve"> : Vendor code</t>
    </r>
    <r>
      <rPr>
        <sz val="12"/>
        <rFont val="宋体"/>
        <family val="3"/>
        <charset val="134"/>
      </rPr>
      <t>：</t>
    </r>
    <phoneticPr fontId="3" type="noConversion"/>
  </si>
  <si>
    <r>
      <rPr>
        <sz val="12"/>
        <rFont val="宋体"/>
        <family val="3"/>
        <charset val="134"/>
      </rPr>
      <t>壹加採購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壹加采购员</t>
    </r>
    <r>
      <rPr>
        <sz val="12"/>
        <rFont val="Calibri"/>
        <family val="2"/>
      </rPr>
      <t xml:space="preserve"> : ONE PLUS buyer</t>
    </r>
    <r>
      <rPr>
        <sz val="12"/>
        <rFont val="宋体"/>
        <family val="3"/>
        <charset val="134"/>
      </rPr>
      <t>：</t>
    </r>
    <phoneticPr fontId="3" type="noConversion"/>
  </si>
  <si>
    <r>
      <rPr>
        <sz val="12"/>
        <rFont val="宋体"/>
        <family val="3"/>
        <charset val="134"/>
      </rPr>
      <t>貨幣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货币</t>
    </r>
    <r>
      <rPr>
        <sz val="12"/>
        <rFont val="Calibri"/>
        <family val="2"/>
      </rPr>
      <t xml:space="preserve"> : Currency</t>
    </r>
    <r>
      <rPr>
        <sz val="12"/>
        <rFont val="宋体"/>
        <family val="3"/>
        <charset val="134"/>
      </rPr>
      <t>：</t>
    </r>
    <phoneticPr fontId="3" type="noConversion"/>
  </si>
  <si>
    <t>CNY</t>
    <phoneticPr fontId="3" type="noConversion"/>
  </si>
  <si>
    <r>
      <rPr>
        <sz val="12"/>
        <rFont val="宋体"/>
        <family val="3"/>
        <charset val="134"/>
      </rPr>
      <t>數量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数量</t>
    </r>
    <r>
      <rPr>
        <sz val="12"/>
        <rFont val="Calibri"/>
        <family val="2"/>
      </rPr>
      <t xml:space="preserve"> : Quantity</t>
    </r>
    <r>
      <rPr>
        <sz val="12"/>
        <rFont val="宋体"/>
        <family val="3"/>
        <charset val="134"/>
      </rPr>
      <t>：</t>
    </r>
    <phoneticPr fontId="3" type="noConversion"/>
  </si>
  <si>
    <r>
      <rPr>
        <sz val="12"/>
        <rFont val="宋体"/>
        <family val="3"/>
        <charset val="134"/>
      </rPr>
      <t>產品單價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产品单价</t>
    </r>
    <r>
      <rPr>
        <sz val="12"/>
        <rFont val="Calibri"/>
        <family val="2"/>
      </rPr>
      <t>(</t>
    </r>
    <r>
      <rPr>
        <sz val="12"/>
        <rFont val="宋体"/>
        <family val="3"/>
        <charset val="134"/>
      </rPr>
      <t>不含税</t>
    </r>
    <r>
      <rPr>
        <sz val="12"/>
        <rFont val="Calibri"/>
        <family val="2"/>
      </rPr>
      <t xml:space="preserve">) : Unit Price (excl. tax) </t>
    </r>
    <phoneticPr fontId="3" type="noConversion"/>
  </si>
  <si>
    <r>
      <rPr>
        <sz val="12"/>
        <rFont val="宋体"/>
        <family val="3"/>
        <charset val="134"/>
      </rPr>
      <t>總價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总价</t>
    </r>
    <r>
      <rPr>
        <sz val="12"/>
        <rFont val="Calibri"/>
        <family val="2"/>
      </rPr>
      <t>(</t>
    </r>
    <r>
      <rPr>
        <sz val="12"/>
        <rFont val="宋体"/>
        <family val="3"/>
        <charset val="134"/>
      </rPr>
      <t>不含稅</t>
    </r>
    <r>
      <rPr>
        <sz val="12"/>
        <rFont val="Calibri"/>
        <family val="2"/>
      </rPr>
      <t>)</t>
    </r>
    <r>
      <rPr>
        <sz val="12"/>
        <rFont val="宋体"/>
        <family val="3"/>
        <charset val="134"/>
      </rPr>
      <t>：</t>
    </r>
    <r>
      <rPr>
        <sz val="12"/>
        <rFont val="Calibri"/>
        <family val="2"/>
      </rPr>
      <t>Total amount (excl. tax)</t>
    </r>
    <phoneticPr fontId="3" type="noConversion"/>
  </si>
  <si>
    <r>
      <rPr>
        <sz val="12"/>
        <rFont val="宋体"/>
        <family val="3"/>
        <charset val="134"/>
      </rPr>
      <t>產品單價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产品单价</t>
    </r>
    <r>
      <rPr>
        <sz val="12"/>
        <rFont val="Calibri"/>
        <family val="2"/>
      </rPr>
      <t>(</t>
    </r>
    <r>
      <rPr>
        <sz val="12"/>
        <rFont val="宋体"/>
        <family val="3"/>
        <charset val="134"/>
      </rPr>
      <t>含税</t>
    </r>
    <r>
      <rPr>
        <sz val="12"/>
        <rFont val="Calibri"/>
        <family val="2"/>
      </rPr>
      <t xml:space="preserve">) : Unit Price (incl. Tax) </t>
    </r>
    <r>
      <rPr>
        <sz val="12"/>
        <rFont val="宋体"/>
        <family val="3"/>
        <charset val="134"/>
      </rPr>
      <t>：</t>
    </r>
    <phoneticPr fontId="3" type="noConversion"/>
  </si>
  <si>
    <r>
      <rPr>
        <sz val="12"/>
        <rFont val="宋体"/>
        <family val="3"/>
        <charset val="134"/>
      </rPr>
      <t>總價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总价</t>
    </r>
    <r>
      <rPr>
        <sz val="12"/>
        <rFont val="Calibri"/>
        <family val="2"/>
      </rPr>
      <t>(</t>
    </r>
    <r>
      <rPr>
        <sz val="12"/>
        <rFont val="宋体"/>
        <family val="3"/>
        <charset val="134"/>
      </rPr>
      <t>含稅</t>
    </r>
    <r>
      <rPr>
        <sz val="12"/>
        <rFont val="Calibri"/>
        <family val="2"/>
      </rPr>
      <t>)</t>
    </r>
    <r>
      <rPr>
        <sz val="12"/>
        <rFont val="宋体"/>
        <family val="3"/>
        <charset val="134"/>
      </rPr>
      <t>：</t>
    </r>
    <r>
      <rPr>
        <sz val="12"/>
        <rFont val="Calibri"/>
        <family val="2"/>
      </rPr>
      <t>Total amount (incl. tax)</t>
    </r>
    <phoneticPr fontId="3" type="noConversion"/>
  </si>
  <si>
    <r>
      <rPr>
        <sz val="12"/>
        <rFont val="宋体"/>
        <family val="3"/>
        <charset val="134"/>
      </rPr>
      <t>稅率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税率</t>
    </r>
    <r>
      <rPr>
        <sz val="12"/>
        <rFont val="Calibri"/>
        <family val="2"/>
      </rPr>
      <t>(</t>
    </r>
    <r>
      <rPr>
        <sz val="12"/>
        <rFont val="宋体"/>
        <family val="3"/>
        <charset val="134"/>
      </rPr>
      <t>只适用于中国大陆供应商</t>
    </r>
    <r>
      <rPr>
        <sz val="12"/>
        <rFont val="Calibri"/>
        <family val="2"/>
      </rPr>
      <t>) : 
Tax rate (only applicable for China Vendor) :</t>
    </r>
    <phoneticPr fontId="3" type="noConversion"/>
  </si>
  <si>
    <r>
      <rPr>
        <sz val="12"/>
        <rFont val="宋体"/>
        <family val="3"/>
        <charset val="134"/>
      </rPr>
      <t>項目名稱</t>
    </r>
    <r>
      <rPr>
        <sz val="12"/>
        <rFont val="Calibri"/>
        <family val="2"/>
      </rPr>
      <t xml:space="preserve">  / </t>
    </r>
    <r>
      <rPr>
        <sz val="12"/>
        <rFont val="宋体"/>
        <family val="3"/>
        <charset val="134"/>
      </rPr>
      <t>项目名称</t>
    </r>
    <r>
      <rPr>
        <sz val="12"/>
        <rFont val="Calibri"/>
        <family val="2"/>
      </rPr>
      <t xml:space="preserve"> : Project Name:</t>
    </r>
    <phoneticPr fontId="3" type="noConversion"/>
  </si>
  <si>
    <r>
      <rPr>
        <sz val="12"/>
        <rFont val="宋体"/>
        <family val="3"/>
        <charset val="134"/>
      </rPr>
      <t>購買類別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购买类别</t>
    </r>
    <r>
      <rPr>
        <sz val="12"/>
        <rFont val="Calibri"/>
        <family val="2"/>
      </rPr>
      <t xml:space="preserve"> : Spend Pool </t>
    </r>
    <r>
      <rPr>
        <sz val="12"/>
        <rFont val="宋体"/>
        <family val="3"/>
        <charset val="134"/>
      </rPr>
      <t>：</t>
    </r>
    <phoneticPr fontId="3" type="noConversion"/>
  </si>
  <si>
    <r>
      <rPr>
        <sz val="12"/>
        <rFont val="宋体"/>
        <family val="3"/>
        <charset val="134"/>
      </rPr>
      <t>品牌</t>
    </r>
    <r>
      <rPr>
        <sz val="12"/>
        <rFont val="Calibri"/>
        <family val="2"/>
      </rPr>
      <t xml:space="preserve"> / </t>
    </r>
    <r>
      <rPr>
        <sz val="12"/>
        <rFont val="宋体"/>
        <family val="3"/>
        <charset val="134"/>
      </rPr>
      <t>品牌</t>
    </r>
    <r>
      <rPr>
        <sz val="12"/>
        <rFont val="Calibri"/>
        <family val="2"/>
      </rPr>
      <t xml:space="preserve"> Brand</t>
    </r>
    <r>
      <rPr>
        <sz val="12"/>
        <rFont val="宋体"/>
        <family val="3"/>
        <charset val="134"/>
      </rPr>
      <t>：</t>
    </r>
    <phoneticPr fontId="3" type="noConversion"/>
  </si>
  <si>
    <r>
      <t>要求交貨日期</t>
    </r>
    <r>
      <rPr>
        <sz val="12"/>
        <rFont val="Arial"/>
        <family val="2"/>
      </rPr>
      <t xml:space="preserve"> / </t>
    </r>
    <r>
      <rPr>
        <sz val="12"/>
        <rFont val="新細明體"/>
        <family val="1"/>
        <charset val="136"/>
      </rPr>
      <t>要求交</t>
    </r>
    <r>
      <rPr>
        <sz val="12"/>
        <rFont val="宋体"/>
        <family val="3"/>
        <charset val="134"/>
      </rPr>
      <t>货日期</t>
    </r>
    <r>
      <rPr>
        <sz val="12"/>
        <rFont val="Arial"/>
        <family val="2"/>
      </rPr>
      <t xml:space="preserve"> : Delivery date </t>
    </r>
    <r>
      <rPr>
        <sz val="12"/>
        <rFont val="新細明體"/>
        <family val="1"/>
      </rPr>
      <t>：</t>
    </r>
    <phoneticPr fontId="3" type="noConversion"/>
  </si>
  <si>
    <r>
      <t>交貨地點</t>
    </r>
    <r>
      <rPr>
        <sz val="12"/>
        <rFont val="Arial"/>
        <family val="2"/>
      </rPr>
      <t xml:space="preserve"> / </t>
    </r>
    <r>
      <rPr>
        <sz val="12"/>
        <rFont val="新細明體"/>
        <family val="1"/>
        <charset val="136"/>
      </rPr>
      <t>交</t>
    </r>
    <r>
      <rPr>
        <sz val="12"/>
        <rFont val="宋体"/>
        <family val="3"/>
        <charset val="134"/>
      </rPr>
      <t>货地点</t>
    </r>
    <r>
      <rPr>
        <sz val="12"/>
        <rFont val="Arial"/>
        <family val="2"/>
      </rPr>
      <t xml:space="preserve"> : Deliver to</t>
    </r>
    <r>
      <rPr>
        <sz val="12"/>
        <rFont val="新細明體"/>
        <family val="1"/>
        <charset val="136"/>
      </rPr>
      <t>：</t>
    </r>
    <phoneticPr fontId="3" type="noConversion"/>
  </si>
  <si>
    <r>
      <rPr>
        <sz val="12"/>
        <rFont val="宋体"/>
        <family val="3"/>
        <charset val="134"/>
      </rPr>
      <t>非合约总金额</t>
    </r>
    <r>
      <rPr>
        <sz val="12"/>
        <rFont val="Calibri"/>
        <family val="2"/>
      </rPr>
      <t>(</t>
    </r>
    <r>
      <rPr>
        <sz val="12"/>
        <rFont val="宋体"/>
        <family val="3"/>
        <charset val="134"/>
      </rPr>
      <t>不含税</t>
    </r>
    <r>
      <rPr>
        <sz val="12"/>
        <rFont val="Calibri"/>
        <family val="2"/>
      </rPr>
      <t>)</t>
    </r>
    <phoneticPr fontId="3" type="noConversion"/>
  </si>
  <si>
    <r>
      <rPr>
        <sz val="12"/>
        <rFont val="宋体"/>
        <family val="3"/>
        <charset val="134"/>
      </rPr>
      <t>非合约总金额</t>
    </r>
    <r>
      <rPr>
        <sz val="12"/>
        <rFont val="Calibri"/>
        <family val="2"/>
      </rPr>
      <t>(</t>
    </r>
    <r>
      <rPr>
        <sz val="12"/>
        <rFont val="宋体"/>
        <family val="3"/>
        <charset val="134"/>
      </rPr>
      <t>含税</t>
    </r>
    <r>
      <rPr>
        <sz val="12"/>
        <rFont val="Calibri"/>
        <family val="2"/>
      </rPr>
      <t>)</t>
    </r>
    <phoneticPr fontId="3" type="noConversion"/>
  </si>
  <si>
    <t>锦翰印刷（深圳）有限公司</t>
  </si>
  <si>
    <t>Yap Xu</t>
  </si>
  <si>
    <t>Christ Tan 180 2880 8135</t>
  </si>
  <si>
    <t>non paper printing</t>
    <phoneticPr fontId="3" type="noConversion"/>
  </si>
  <si>
    <t>Shirley</t>
    <phoneticPr fontId="3" type="noConversion"/>
  </si>
  <si>
    <r>
      <rPr>
        <sz val="12"/>
        <rFont val="宋体"/>
        <family val="3"/>
        <charset val="134"/>
      </rPr>
      <t>飘柔</t>
    </r>
    <r>
      <rPr>
        <sz val="12"/>
        <rFont val="Calibri"/>
        <family val="2"/>
      </rPr>
      <t xml:space="preserve"> FY1516 JAS </t>
    </r>
    <r>
      <rPr>
        <sz val="12"/>
        <rFont val="宋体"/>
        <family val="3"/>
        <charset val="134"/>
      </rPr>
      <t>纸梳吸油纸</t>
    </r>
    <r>
      <rPr>
        <sz val="12"/>
        <rFont val="Calibri"/>
        <family val="2"/>
      </rPr>
      <t xml:space="preserve">3000 </t>
    </r>
    <r>
      <rPr>
        <sz val="12"/>
        <rFont val="宋体"/>
        <family val="3"/>
        <charset val="134"/>
      </rPr>
      <t>报价表</t>
    </r>
    <phoneticPr fontId="3" type="noConversion"/>
  </si>
  <si>
    <r>
      <rPr>
        <sz val="12"/>
        <rFont val="宋体"/>
        <family val="3"/>
        <charset val="134"/>
      </rPr>
      <t>飘柔</t>
    </r>
    <r>
      <rPr>
        <sz val="12"/>
        <rFont val="Calibri"/>
        <family val="2"/>
      </rPr>
      <t xml:space="preserve"> FY1516 JAS </t>
    </r>
    <r>
      <rPr>
        <sz val="12"/>
        <rFont val="宋体"/>
        <family val="3"/>
        <charset val="134"/>
      </rPr>
      <t>纸梳吸油纸</t>
    </r>
    <r>
      <rPr>
        <sz val="12"/>
        <rFont val="Calibri"/>
        <family val="2"/>
      </rPr>
      <t>3000</t>
    </r>
    <phoneticPr fontId="3" type="noConversion"/>
  </si>
  <si>
    <r>
      <rPr>
        <b/>
        <sz val="12"/>
        <rFont val="宋体"/>
        <family val="3"/>
        <charset val="134"/>
      </rPr>
      <t>飘柔</t>
    </r>
    <r>
      <rPr>
        <b/>
        <sz val="12"/>
        <rFont val="Arial"/>
        <family val="2"/>
      </rPr>
      <t xml:space="preserve"> FY1516 JAS </t>
    </r>
    <r>
      <rPr>
        <b/>
        <sz val="12"/>
        <rFont val="宋体"/>
        <family val="3"/>
        <charset val="134"/>
      </rPr>
      <t>纸梳吸油纸</t>
    </r>
    <r>
      <rPr>
        <b/>
        <sz val="12"/>
        <rFont val="Arial"/>
        <family val="2"/>
      </rPr>
      <t>3000</t>
    </r>
    <phoneticPr fontId="3" type="noConversion"/>
  </si>
  <si>
    <t>所用材料:透明PP+157G双铜+保护膜+吸油膜+双面胶</t>
    <phoneticPr fontId="3" type="noConversion"/>
  </si>
  <si>
    <t>颜色（色）:</t>
    <phoneticPr fontId="3" type="noConversion"/>
  </si>
  <si>
    <t>印1专</t>
    <phoneticPr fontId="3" type="noConversion"/>
  </si>
  <si>
    <r>
      <t>标签尺寸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单位</t>
    </r>
    <r>
      <rPr>
        <sz val="12"/>
        <rFont val="Times New Roman"/>
        <family val="1"/>
      </rPr>
      <t>MM)</t>
    </r>
    <r>
      <rPr>
        <sz val="12"/>
        <rFont val="宋体"/>
        <family val="3"/>
        <charset val="134"/>
      </rPr>
      <t>：</t>
    </r>
    <phoneticPr fontId="3" type="noConversion"/>
  </si>
  <si>
    <t>x</t>
    <phoneticPr fontId="3" type="noConversion"/>
  </si>
  <si>
    <r>
      <t>数量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单位</t>
    </r>
    <r>
      <rPr>
        <sz val="12"/>
        <rFont val="Times New Roman"/>
        <family val="1"/>
      </rPr>
      <t>PCS)</t>
    </r>
    <r>
      <rPr>
        <sz val="12"/>
        <rFont val="宋体"/>
        <family val="3"/>
        <charset val="134"/>
      </rPr>
      <t>：</t>
    </r>
    <phoneticPr fontId="3" type="noConversion"/>
  </si>
  <si>
    <r>
      <t>印刷尺寸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单位</t>
    </r>
    <r>
      <rPr>
        <sz val="12"/>
        <rFont val="Times New Roman"/>
        <family val="1"/>
      </rPr>
      <t>MM)</t>
    </r>
    <r>
      <rPr>
        <sz val="12"/>
        <rFont val="宋体"/>
        <family val="3"/>
        <charset val="134"/>
      </rPr>
      <t>：</t>
    </r>
    <phoneticPr fontId="3" type="noConversion"/>
  </si>
  <si>
    <t>吸油膜用量</t>
    <phoneticPr fontId="3" type="noConversion"/>
  </si>
  <si>
    <r>
      <t>每个标签的面积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平方米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：</t>
    </r>
    <phoneticPr fontId="3" type="noConversion"/>
  </si>
  <si>
    <r>
      <t>用料数量折合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平方米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：</t>
    </r>
    <phoneticPr fontId="3" type="noConversion"/>
  </si>
  <si>
    <t>Confirmed by:</t>
    <phoneticPr fontId="3" type="noConversion"/>
  </si>
  <si>
    <r>
      <t>做货在101-800米，在原价格</t>
    </r>
    <r>
      <rPr>
        <sz val="12"/>
        <rFont val="Times New Roman"/>
        <family val="1"/>
      </rPr>
      <t/>
    </r>
    <phoneticPr fontId="3" type="noConversion"/>
  </si>
  <si>
    <t>元</t>
    <phoneticPr fontId="3" type="noConversion"/>
  </si>
  <si>
    <t>合同外物料</t>
    <phoneticPr fontId="3" type="noConversion"/>
  </si>
  <si>
    <t>的基础上价格调整</t>
    <phoneticPr fontId="3" type="noConversion"/>
  </si>
  <si>
    <t>,等于:</t>
    <phoneticPr fontId="3" type="noConversion"/>
  </si>
  <si>
    <t>元/平方米</t>
    <phoneticPr fontId="3" type="noConversion"/>
  </si>
  <si>
    <t>元/平方米，(规格：52*27.3MM/张，因吸油膜太软且有伸缩性，工艺较复杂生产时容易弄坏；需要10%损耗）</t>
    <phoneticPr fontId="3" type="noConversion"/>
  </si>
  <si>
    <t>元/平方米，(规格57x24MM/张，）</t>
    <phoneticPr fontId="3" type="noConversion"/>
  </si>
  <si>
    <r>
      <t>正面开机费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元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：</t>
    </r>
    <phoneticPr fontId="3" type="noConversion"/>
  </si>
  <si>
    <t>做货数量不足200平方米,需收取开机费</t>
    <phoneticPr fontId="3" type="noConversion"/>
  </si>
  <si>
    <r>
      <t>正面制板费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元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：</t>
    </r>
    <phoneticPr fontId="3" type="noConversion"/>
  </si>
  <si>
    <t>人手裱工费：4次</t>
    <phoneticPr fontId="3" type="noConversion"/>
  </si>
  <si>
    <t>元/个*4（裱铜版纸+裱吸油膜+裱PP料+保护膜）</t>
    <phoneticPr fontId="3" type="noConversion"/>
  </si>
  <si>
    <t>机裱双面胶：1次</t>
    <phoneticPr fontId="3" type="noConversion"/>
  </si>
  <si>
    <t>元/个</t>
    <phoneticPr fontId="3" type="noConversion"/>
  </si>
  <si>
    <t>其它啤工费</t>
    <phoneticPr fontId="3" type="noConversion"/>
  </si>
  <si>
    <t>元/个*3，（正面局部啤半穿，背面半穿，啤吸油膜；）</t>
    <phoneticPr fontId="3" type="noConversion"/>
  </si>
  <si>
    <t xml:space="preserve">刀模费: </t>
    <phoneticPr fontId="3" type="noConversion"/>
  </si>
  <si>
    <t>元/ 此刀用于模切标签局部啤半穿；（因需要做3把刀，这是其它啤刀的价钱）,2000元/刀，啤3次</t>
    <phoneticPr fontId="3" type="noConversion"/>
  </si>
  <si>
    <t>颜色：增加1个专色</t>
    <phoneticPr fontId="3" type="noConversion"/>
  </si>
  <si>
    <t>元/平方米（加1色）</t>
    <phoneticPr fontId="3" type="noConversion"/>
  </si>
  <si>
    <t>工艺损耗：</t>
    <phoneticPr fontId="3" type="noConversion"/>
  </si>
  <si>
    <t>因工艺较复杂,啤机翻啤,共额外产生16%的物料损耗，</t>
    <phoneticPr fontId="3" type="noConversion"/>
  </si>
  <si>
    <t>包装费：</t>
    <phoneticPr fontId="3" type="noConversion"/>
  </si>
  <si>
    <t>每200个用纸条扎</t>
    <phoneticPr fontId="3" type="noConversion"/>
  </si>
  <si>
    <t>纸箱：</t>
    <phoneticPr fontId="3" type="noConversion"/>
  </si>
  <si>
    <t>元/个,约3万个标签装1箱,共</t>
    <phoneticPr fontId="3" type="noConversion"/>
  </si>
  <si>
    <t>箱</t>
    <phoneticPr fontId="3" type="noConversion"/>
  </si>
  <si>
    <t>快递费：</t>
    <phoneticPr fontId="3" type="noConversion"/>
  </si>
  <si>
    <t>共</t>
    <phoneticPr fontId="3" type="noConversion"/>
  </si>
  <si>
    <t>kgx14元=</t>
    <phoneticPr fontId="3" type="noConversion"/>
  </si>
  <si>
    <t>合计总价(元/PCS):</t>
    <phoneticPr fontId="3" type="noConversion"/>
  </si>
  <si>
    <r>
      <t>(</t>
    </r>
    <r>
      <rPr>
        <sz val="12"/>
        <color indexed="12"/>
        <rFont val="宋体"/>
        <family val="3"/>
        <charset val="134"/>
      </rPr>
      <t>含</t>
    </r>
    <r>
      <rPr>
        <sz val="12"/>
        <color indexed="12"/>
        <rFont val="Times New Roman"/>
        <family val="1"/>
      </rPr>
      <t>17%</t>
    </r>
    <r>
      <rPr>
        <sz val="12"/>
        <color indexed="12"/>
        <rFont val="宋体"/>
        <family val="3"/>
        <charset val="134"/>
      </rPr>
      <t>增值税）</t>
    </r>
    <phoneticPr fontId="3" type="noConversion"/>
  </si>
  <si>
    <t>不含运费</t>
    <phoneticPr fontId="3" type="noConversion"/>
  </si>
  <si>
    <t>含税单价(元/PCS):</t>
    <phoneticPr fontId="3" type="noConversion"/>
  </si>
  <si>
    <r>
      <t>(</t>
    </r>
    <r>
      <rPr>
        <sz val="12"/>
        <color indexed="12"/>
        <rFont val="宋体"/>
        <family val="3"/>
        <charset val="134"/>
      </rPr>
      <t>此单价含</t>
    </r>
    <r>
      <rPr>
        <sz val="12"/>
        <color indexed="12"/>
        <rFont val="Times New Roman"/>
        <family val="1"/>
      </rPr>
      <t>17%</t>
    </r>
    <r>
      <rPr>
        <sz val="12"/>
        <color indexed="12"/>
        <rFont val="宋体"/>
        <family val="3"/>
        <charset val="134"/>
      </rPr>
      <t>增值税）</t>
    </r>
    <phoneticPr fontId="3" type="noConversion"/>
  </si>
  <si>
    <r>
      <t>不含税单价</t>
    </r>
    <r>
      <rPr>
        <sz val="12"/>
        <color indexed="12"/>
        <rFont val="Times New Roman"/>
        <family val="1"/>
      </rPr>
      <t>(</t>
    </r>
    <r>
      <rPr>
        <sz val="12"/>
        <color indexed="12"/>
        <rFont val="宋体"/>
        <family val="3"/>
        <charset val="134"/>
      </rPr>
      <t>元</t>
    </r>
    <r>
      <rPr>
        <sz val="12"/>
        <color indexed="12"/>
        <rFont val="Times New Roman"/>
        <family val="1"/>
      </rPr>
      <t>/PCS)</t>
    </r>
    <r>
      <rPr>
        <sz val="12"/>
        <color indexed="12"/>
        <rFont val="宋体"/>
        <family val="3"/>
        <charset val="134"/>
      </rPr>
      <t>：</t>
    </r>
    <phoneticPr fontId="3" type="noConversion"/>
  </si>
  <si>
    <t>Remark:</t>
    <phoneticPr fontId="3" type="noConversion"/>
  </si>
  <si>
    <r>
      <t xml:space="preserve">(1)  </t>
    </r>
    <r>
      <rPr>
        <sz val="12"/>
        <rFont val="宋体"/>
        <family val="3"/>
        <charset val="134"/>
      </rPr>
      <t>只张交货，用纸条捆绑。纸箱按合同价格：</t>
    </r>
    <r>
      <rPr>
        <sz val="12"/>
        <rFont val="Times New Roman"/>
        <family val="1"/>
      </rPr>
      <t>3.7</t>
    </r>
    <r>
      <rPr>
        <sz val="12"/>
        <rFont val="宋体"/>
        <family val="3"/>
        <charset val="134"/>
      </rPr>
      <t>元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 xml:space="preserve">. </t>
    </r>
    <phoneticPr fontId="3" type="noConversion"/>
  </si>
  <si>
    <t>公司名字：</t>
    <phoneticPr fontId="3" type="noConversion"/>
  </si>
  <si>
    <t>锦翰印刷（深圳）有限公司</t>
    <phoneticPr fontId="3" type="noConversion"/>
  </si>
  <si>
    <t xml:space="preserve">（1）、透明PP：20.12元/平方米。
原材料价格8.55元/平方米(42.5%),制版费1.11/平方米(5.5%),印工及后加工3.52/平方米(17.5%),管理/水电/运费3.52元/平方米(17.5%),利润0.91元/平方米(4.5%),损耗0.7元/平方米(3.5%),税率1.81元/平方米(9%).
(2)、157G双铜：3.59元/平方米。
原材料价格1.52元/平方米(42.5%),制版费0.2/平方米(5.5%),印工及后加工0.63/平方米(17.5%),管理/水电/运费0.63元/平方米(17.5%),利润0.16元/平方米(4.5%),损耗0.13元/平方米(3.5%),税率0.32元/平方米(9%).
</t>
    <phoneticPr fontId="3" type="noConversion"/>
  </si>
  <si>
    <t>审批人：</t>
    <phoneticPr fontId="3" type="noConversion"/>
  </si>
  <si>
    <t>Vanus Lam</t>
    <phoneticPr fontId="3" type="noConversion"/>
  </si>
  <si>
    <t>报价人：</t>
    <phoneticPr fontId="3" type="noConversion"/>
  </si>
  <si>
    <t>Shirley</t>
    <phoneticPr fontId="3" type="noConversion"/>
  </si>
  <si>
    <t>联系方式：</t>
    <phoneticPr fontId="3" type="noConversion"/>
  </si>
  <si>
    <r>
      <t>TEL：</t>
    </r>
    <r>
      <rPr>
        <sz val="12"/>
        <color indexed="12"/>
        <rFont val="Times New Roman"/>
        <family val="1"/>
      </rPr>
      <t>020</t>
    </r>
    <r>
      <rPr>
        <sz val="12"/>
        <color indexed="12"/>
        <rFont val="宋体"/>
        <family val="3"/>
        <charset val="134"/>
      </rPr>
      <t>—</t>
    </r>
    <r>
      <rPr>
        <sz val="12"/>
        <color indexed="12"/>
        <rFont val="Times New Roman"/>
        <family val="1"/>
      </rPr>
      <t>3821 0482</t>
    </r>
    <phoneticPr fontId="3" type="noConversion"/>
  </si>
  <si>
    <t>做货数量不足200平方米,需收取制板费(第二次生产，按半价收取）</t>
    <phoneticPr fontId="3" type="noConversion"/>
  </si>
  <si>
    <r>
      <t xml:space="preserve"> (2) </t>
    </r>
    <r>
      <rPr>
        <sz val="12"/>
        <rFont val="宋体"/>
        <family val="3"/>
        <charset val="134"/>
      </rPr>
      <t>此价根据主合同</t>
    </r>
    <r>
      <rPr>
        <sz val="12"/>
        <rFont val="宋体"/>
        <family val="3"/>
        <charset val="134"/>
      </rPr>
      <t>计算</t>
    </r>
    <r>
      <rPr>
        <sz val="12"/>
        <rFont val="Times New Roman"/>
        <family val="1"/>
      </rPr>
      <t>.</t>
    </r>
    <phoneticPr fontId="3" type="noConversion"/>
  </si>
  <si>
    <t>基本总价(元/平方米):157G双铜</t>
    <phoneticPr fontId="3" type="noConversion"/>
  </si>
  <si>
    <t>基本总价(元/平方米):透明PP</t>
    <phoneticPr fontId="3" type="noConversion"/>
  </si>
  <si>
    <t>基本总价(元/平方米):保护膜</t>
    <phoneticPr fontId="3" type="noConversion"/>
  </si>
  <si>
    <t>基本总价(元/平方米):吸油膜</t>
    <phoneticPr fontId="3" type="noConversion"/>
  </si>
  <si>
    <t>基本总价(元/平方米):双面胶</t>
    <phoneticPr fontId="3" type="noConversion"/>
  </si>
  <si>
    <t>kg,首重22元+继重</t>
    <phoneticPr fontId="3" type="noConversion"/>
  </si>
  <si>
    <r>
      <rPr>
        <b/>
        <sz val="14"/>
        <rFont val="宋体"/>
        <family val="3"/>
        <charset val="134"/>
      </rPr>
      <t>飘柔</t>
    </r>
    <r>
      <rPr>
        <b/>
        <sz val="14"/>
        <rFont val="Arial"/>
        <family val="2"/>
      </rPr>
      <t xml:space="preserve"> FY1516 JAS </t>
    </r>
    <r>
      <rPr>
        <b/>
        <sz val="14"/>
        <rFont val="宋体"/>
        <family val="3"/>
        <charset val="134"/>
      </rPr>
      <t>纸梳吸油纸</t>
    </r>
    <r>
      <rPr>
        <b/>
        <sz val="14"/>
        <rFont val="Arial"/>
        <family val="2"/>
      </rPr>
      <t xml:space="preserve">3000 </t>
    </r>
    <r>
      <rPr>
        <b/>
        <sz val="14"/>
        <rFont val="宋体"/>
        <family val="3"/>
        <charset val="134"/>
      </rPr>
      <t>报价表</t>
    </r>
    <phoneticPr fontId="3" type="noConversion"/>
  </si>
  <si>
    <r>
      <t xml:space="preserve">YXREJOPJH150729001 </t>
    </r>
    <r>
      <rPr>
        <sz val="12"/>
        <rFont val="宋体"/>
        <family val="3"/>
        <charset val="134"/>
      </rPr>
      <t>飘柔</t>
    </r>
    <r>
      <rPr>
        <sz val="12"/>
        <rFont val="Calibri"/>
        <family val="2"/>
      </rPr>
      <t xml:space="preserve"> FY1516 JAS </t>
    </r>
    <r>
      <rPr>
        <sz val="12"/>
        <rFont val="宋体"/>
        <family val="3"/>
        <charset val="134"/>
      </rPr>
      <t>纸梳吸油纸</t>
    </r>
    <r>
      <rPr>
        <sz val="12"/>
        <rFont val="Calibri"/>
        <family val="2"/>
      </rPr>
      <t>3000</t>
    </r>
    <phoneticPr fontId="3" type="noConversion"/>
  </si>
  <si>
    <t>YXREJOPJH150729001 飘柔 FY1516 JAS 纸梳吸油纸3000</t>
    <phoneticPr fontId="3" type="noConversion"/>
  </si>
  <si>
    <t>REJ</t>
    <phoneticPr fontId="3" type="noConversion"/>
  </si>
  <si>
    <t>REJ</t>
    <phoneticPr fontId="3" type="noConversion"/>
  </si>
  <si>
    <t>以收到PO后约13天交货（含周六日，但不含国家法定假）</t>
    <phoneticPr fontId="3" type="noConversion"/>
  </si>
  <si>
    <r>
      <rPr>
        <sz val="12"/>
        <rFont val="宋体"/>
        <family val="3"/>
        <charset val="134"/>
      </rPr>
      <t>以收到</t>
    </r>
    <r>
      <rPr>
        <sz val="12"/>
        <rFont val="Calibri"/>
        <family val="2"/>
      </rPr>
      <t>PO</t>
    </r>
    <r>
      <rPr>
        <sz val="12"/>
        <rFont val="宋体"/>
        <family val="3"/>
        <charset val="134"/>
      </rPr>
      <t>后约</t>
    </r>
    <r>
      <rPr>
        <sz val="12"/>
        <rFont val="Calibri"/>
        <family val="2"/>
      </rPr>
      <t>13</t>
    </r>
    <r>
      <rPr>
        <sz val="12"/>
        <rFont val="宋体"/>
        <family val="3"/>
        <charset val="134"/>
      </rPr>
      <t>天交货（含周六日，但不含国家法定假）</t>
    </r>
    <phoneticPr fontId="3" type="noConversion"/>
  </si>
  <si>
    <t>请用密码取消保护工作表后，把第31-64行隐藏信息放出来即可查看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</si>
</sst>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177" formatCode="#,##0.0000_ "/>
    <numFmt numFmtId="178" formatCode="0.00_);[Red]\(0.00\)"/>
    <numFmt numFmtId="179" formatCode="yyyy&quot;年&quot;m&quot;月&quot;d&quot;日&quot;;@"/>
    <numFmt numFmtId="180" formatCode="0_);[Red]\(0\)"/>
    <numFmt numFmtId="181" formatCode="0.0000_ "/>
    <numFmt numFmtId="182" formatCode="0.0_ "/>
    <numFmt numFmtId="183" formatCode="0.00_ "/>
    <numFmt numFmtId="184" formatCode="&quot;￥&quot;#,##0.0000_);[Red]\(&quot;￥&quot;#,##0.0000\)"/>
    <numFmt numFmtId="185" formatCode="0_ "/>
    <numFmt numFmtId="186" formatCode="0.00000_ "/>
    <numFmt numFmtId="187" formatCode="0.00000_);[Red]\(0.00000\)"/>
    <numFmt numFmtId="188" formatCode="0.0000"/>
  </numFmts>
  <fonts count="69">
    <font>
      <sz val="12"/>
      <name val="宋体"/>
      <family val="3"/>
      <charset val="134"/>
    </font>
    <font>
      <sz val="12"/>
      <name val="宋体"/>
      <family val="3"/>
      <charset val="134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name val="新細明體"/>
      <family val="1"/>
    </font>
    <font>
      <b/>
      <sz val="14"/>
      <name val="宋体"/>
      <family val="3"/>
      <charset val="134"/>
    </font>
    <font>
      <sz val="12"/>
      <color indexed="9"/>
      <name val="Arial"/>
      <family val="2"/>
    </font>
    <font>
      <sz val="9"/>
      <name val="細明體"/>
      <family val="3"/>
    </font>
    <font>
      <sz val="14"/>
      <color indexed="10"/>
      <name val="Arial"/>
      <family val="2"/>
    </font>
    <font>
      <sz val="14"/>
      <color indexed="9"/>
      <name val="Arial"/>
      <family val="2"/>
    </font>
    <font>
      <sz val="11"/>
      <name val="新細明體"/>
      <family val="1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b/>
      <sz val="12"/>
      <name val="Arial"/>
      <family val="2"/>
    </font>
    <font>
      <sz val="12"/>
      <color indexed="9"/>
      <name val="宋体"/>
      <family val="3"/>
      <charset val="134"/>
    </font>
    <font>
      <sz val="12"/>
      <color indexed="10"/>
      <name val="Arial"/>
      <family val="2"/>
    </font>
    <font>
      <b/>
      <sz val="15"/>
      <color indexed="9"/>
      <name val="宋体"/>
      <family val="3"/>
      <charset val="134"/>
    </font>
    <font>
      <sz val="10.5"/>
      <color indexed="9"/>
      <name val="SimSun"/>
      <family val="1"/>
    </font>
    <font>
      <sz val="10.5"/>
      <color indexed="9"/>
      <name val="Calibri"/>
      <family val="2"/>
    </font>
    <font>
      <sz val="10.5"/>
      <color indexed="9"/>
      <name val="SimSun"/>
      <charset val="134"/>
    </font>
    <font>
      <b/>
      <sz val="12"/>
      <color indexed="48"/>
      <name val="Arial"/>
      <family val="2"/>
    </font>
    <font>
      <sz val="12"/>
      <color indexed="48"/>
      <name val="Arial"/>
      <family val="2"/>
    </font>
    <font>
      <sz val="12"/>
      <color indexed="9"/>
      <name val="Calibri"/>
      <family val="2"/>
    </font>
    <font>
      <sz val="12"/>
      <color indexed="9"/>
      <name val="細明體"/>
      <family val="3"/>
    </font>
    <font>
      <b/>
      <sz val="10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.5"/>
      <color indexed="9"/>
      <name val="Calibri"/>
      <family val="2"/>
    </font>
    <font>
      <b/>
      <sz val="10"/>
      <color indexed="9"/>
      <name val="Arial"/>
      <family val="2"/>
    </font>
    <font>
      <b/>
      <sz val="10"/>
      <color indexed="9"/>
      <name val="SimSun"/>
      <charset val="134"/>
    </font>
    <font>
      <b/>
      <sz val="21"/>
      <color indexed="10"/>
      <name val="微软雅黑"/>
      <family val="2"/>
      <charset val="134"/>
    </font>
    <font>
      <b/>
      <sz val="12"/>
      <color indexed="12"/>
      <name val="宋体"/>
      <family val="3"/>
      <charset val="134"/>
    </font>
    <font>
      <sz val="12"/>
      <name val="Times New Roman"/>
      <family val="1"/>
    </font>
    <font>
      <b/>
      <sz val="12"/>
      <color indexed="48"/>
      <name val="宋体"/>
      <family val="3"/>
      <charset val="134"/>
    </font>
    <font>
      <b/>
      <sz val="11"/>
      <color indexed="48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12"/>
      <name val="Times New Roman"/>
      <family val="1"/>
    </font>
    <font>
      <b/>
      <sz val="12"/>
      <color indexed="1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Calibri"/>
      <family val="2"/>
    </font>
    <font>
      <sz val="11"/>
      <name val="新細明體"/>
      <family val="1"/>
      <charset val="136"/>
    </font>
    <font>
      <sz val="12"/>
      <color rgb="FFFFFFFF"/>
      <name val="宋体"/>
      <family val="3"/>
      <charset val="134"/>
    </font>
    <font>
      <b/>
      <sz val="14"/>
      <name val="Arial"/>
      <family val="2"/>
    </font>
    <font>
      <sz val="12"/>
      <name val="Calibri"/>
      <family val="2"/>
    </font>
    <font>
      <sz val="12"/>
      <name val="新細明體"/>
      <family val="1"/>
      <charset val="136"/>
    </font>
    <font>
      <b/>
      <sz val="12"/>
      <name val="Calibri"/>
      <family val="2"/>
    </font>
    <font>
      <sz val="12"/>
      <name val="宋体"/>
      <family val="3"/>
      <charset val="134"/>
    </font>
    <font>
      <sz val="12"/>
      <name val="新細明體"/>
      <family val="1"/>
    </font>
    <font>
      <sz val="10"/>
      <name val="Arial"/>
      <family val="2"/>
    </font>
    <font>
      <b/>
      <sz val="10"/>
      <color indexed="10"/>
      <name val="宋体"/>
      <family val="3"/>
      <charset val="134"/>
    </font>
    <font>
      <sz val="12"/>
      <color rgb="FF5F5F5F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1">
    <xf numFmtId="0" fontId="0" fillId="0" borderId="0"/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23" borderId="15" applyNumberFormat="0" applyAlignment="0" applyProtection="0">
      <alignment vertical="center"/>
    </xf>
    <xf numFmtId="0" fontId="44" fillId="24" borderId="1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0" borderId="15" applyNumberFormat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" fillId="26" borderId="21" applyNumberFormat="0" applyFont="0" applyAlignment="0" applyProtection="0">
      <alignment vertical="center"/>
    </xf>
    <xf numFmtId="0" fontId="53" fillId="23" borderId="22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>
      <alignment vertical="center"/>
    </xf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66" fillId="0" borderId="0"/>
    <xf numFmtId="0" fontId="66" fillId="0" borderId="0"/>
    <xf numFmtId="0" fontId="40" fillId="0" borderId="0">
      <alignment vertical="center"/>
    </xf>
    <xf numFmtId="0" fontId="1" fillId="0" borderId="0"/>
    <xf numFmtId="0" fontId="1" fillId="0" borderId="0"/>
  </cellStyleXfs>
  <cellXfs count="272">
    <xf numFmtId="0" fontId="0" fillId="0" borderId="0" xfId="0"/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" fillId="3" borderId="2" xfId="46" applyNumberFormat="1" applyFont="1" applyFill="1" applyBorder="1" applyAlignment="1" applyProtection="1">
      <alignment horizontal="left" vertical="center" wrapText="1"/>
    </xf>
    <xf numFmtId="0" fontId="57" fillId="3" borderId="2" xfId="46" applyNumberFormat="1" applyFont="1" applyFill="1" applyBorder="1" applyAlignment="1" applyProtection="1">
      <alignment horizontal="left" vertical="center" wrapText="1"/>
    </xf>
    <xf numFmtId="0" fontId="15" fillId="3" borderId="2" xfId="46" applyNumberFormat="1" applyFont="1" applyFill="1" applyBorder="1" applyAlignment="1" applyProtection="1">
      <alignment horizontal="left" vertical="center" wrapText="1"/>
    </xf>
    <xf numFmtId="0" fontId="57" fillId="27" borderId="2" xfId="46" applyNumberFormat="1" applyFont="1" applyFill="1" applyBorder="1" applyAlignment="1" applyProtection="1">
      <alignment horizontal="left" vertical="center" wrapText="1"/>
    </xf>
    <xf numFmtId="0" fontId="57" fillId="28" borderId="2" xfId="46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61" fillId="3" borderId="2" xfId="46" applyNumberFormat="1" applyFont="1" applyFill="1" applyBorder="1" applyAlignment="1" applyProtection="1">
      <alignment horizontal="left" vertical="center"/>
    </xf>
    <xf numFmtId="0" fontId="64" fillId="0" borderId="0" xfId="49" applyAlignment="1">
      <alignment vertical="center"/>
    </xf>
    <xf numFmtId="0" fontId="1" fillId="3" borderId="2" xfId="47" applyNumberFormat="1" applyFont="1" applyFill="1" applyBorder="1" applyAlignment="1" applyProtection="1">
      <alignment horizontal="left" vertical="center" wrapText="1"/>
      <protection locked="0"/>
    </xf>
    <xf numFmtId="0" fontId="61" fillId="3" borderId="2" xfId="47" applyNumberFormat="1" applyFont="1" applyFill="1" applyBorder="1" applyAlignment="1" applyProtection="1">
      <alignment horizontal="left" vertical="center" wrapText="1"/>
      <protection locked="0"/>
    </xf>
    <xf numFmtId="2" fontId="61" fillId="3" borderId="2" xfId="47" applyNumberFormat="1" applyFont="1" applyFill="1" applyBorder="1" applyAlignment="1" applyProtection="1">
      <alignment horizontal="left" vertical="center" wrapText="1"/>
      <protection locked="0"/>
    </xf>
    <xf numFmtId="0" fontId="61" fillId="27" borderId="2" xfId="46" applyNumberFormat="1" applyFont="1" applyFill="1" applyBorder="1" applyAlignment="1" applyProtection="1">
      <alignment horizontal="left" vertical="center"/>
    </xf>
    <xf numFmtId="2" fontId="61" fillId="27" borderId="2" xfId="46" applyNumberFormat="1" applyFont="1" applyFill="1" applyBorder="1" applyAlignment="1" applyProtection="1">
      <alignment horizontal="left" vertical="center"/>
    </xf>
    <xf numFmtId="188" fontId="61" fillId="3" borderId="2" xfId="47" applyNumberFormat="1" applyFont="1" applyFill="1" applyBorder="1" applyAlignment="1" applyProtection="1">
      <alignment horizontal="left" vertical="center" wrapText="1"/>
    </xf>
    <xf numFmtId="0" fontId="61" fillId="3" borderId="2" xfId="46" applyNumberFormat="1" applyFont="1" applyFill="1" applyBorder="1" applyAlignment="1" applyProtection="1">
      <alignment horizontal="left" vertical="center" wrapText="1"/>
    </xf>
    <xf numFmtId="0" fontId="61" fillId="27" borderId="2" xfId="47" applyNumberFormat="1" applyFont="1" applyFill="1" applyBorder="1" applyAlignment="1" applyProtection="1">
      <alignment horizontal="left" vertical="center" wrapText="1"/>
      <protection locked="0"/>
    </xf>
    <xf numFmtId="0" fontId="61" fillId="29" borderId="2" xfId="49" applyFont="1" applyFill="1" applyBorder="1" applyAlignment="1">
      <alignment horizontal="center" vertical="center"/>
    </xf>
    <xf numFmtId="0" fontId="61" fillId="29" borderId="2" xfId="49" applyFont="1" applyFill="1" applyBorder="1" applyAlignment="1">
      <alignment horizontal="center" vertical="center" wrapText="1"/>
    </xf>
    <xf numFmtId="43" fontId="61" fillId="30" borderId="2" xfId="48" applyFont="1" applyFill="1" applyBorder="1" applyAlignment="1">
      <alignment horizontal="center" vertical="center"/>
    </xf>
    <xf numFmtId="43" fontId="61" fillId="31" borderId="2" xfId="48" applyFont="1" applyFill="1" applyBorder="1" applyAlignment="1">
      <alignment horizontal="center" vertical="center" wrapText="1"/>
    </xf>
    <xf numFmtId="43" fontId="61" fillId="31" borderId="2" xfId="48" applyFont="1" applyFill="1" applyBorder="1" applyAlignment="1">
      <alignment horizontal="center" vertical="center"/>
    </xf>
    <xf numFmtId="9" fontId="61" fillId="30" borderId="2" xfId="2" applyFont="1" applyFill="1" applyBorder="1" applyAlignment="1">
      <alignment horizontal="center" vertical="center"/>
    </xf>
    <xf numFmtId="43" fontId="61" fillId="0" borderId="2" xfId="48" applyFont="1" applyBorder="1" applyAlignment="1">
      <alignment horizontal="center" vertical="center"/>
    </xf>
    <xf numFmtId="0" fontId="64" fillId="0" borderId="0" xfId="49" applyAlignment="1">
      <alignment vertical="center" wrapText="1"/>
    </xf>
    <xf numFmtId="0" fontId="0" fillId="3" borderId="2" xfId="46" applyNumberFormat="1" applyFont="1" applyFill="1" applyBorder="1" applyAlignment="1" applyProtection="1">
      <alignment horizontal="left" vertical="center" wrapText="1"/>
    </xf>
    <xf numFmtId="0" fontId="0" fillId="0" borderId="0" xfId="0" applyFont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8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6" fillId="0" borderId="0" xfId="0" applyFont="1" applyFill="1" applyAlignment="1" applyProtection="1">
      <alignment horizontal="left" vertical="center"/>
    </xf>
    <xf numFmtId="0" fontId="19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25" fillId="0" borderId="0" xfId="0" applyFont="1" applyBorder="1" applyAlignment="1" applyProtection="1">
      <alignment horizontal="center" vertical="center"/>
    </xf>
    <xf numFmtId="0" fontId="27" fillId="0" borderId="0" xfId="0" applyFont="1" applyAlignment="1" applyProtection="1">
      <alignment vertical="center"/>
    </xf>
    <xf numFmtId="0" fontId="28" fillId="0" borderId="0" xfId="0" applyFont="1" applyAlignment="1" applyProtection="1">
      <alignment horizontal="left" vertical="center"/>
    </xf>
    <xf numFmtId="0" fontId="27" fillId="4" borderId="0" xfId="0" applyFont="1" applyFill="1" applyAlignment="1" applyProtection="1">
      <alignment vertical="center"/>
    </xf>
    <xf numFmtId="0" fontId="59" fillId="0" borderId="0" xfId="0" applyFont="1" applyAlignment="1" applyProtection="1">
      <alignment horizontal="left" vertical="center"/>
    </xf>
    <xf numFmtId="0" fontId="26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vertical="center"/>
    </xf>
    <xf numFmtId="0" fontId="17" fillId="0" borderId="0" xfId="0" applyFont="1" applyAlignment="1" applyProtection="1">
      <alignment horizontal="left" vertical="center" wrapText="1"/>
    </xf>
    <xf numFmtId="0" fontId="33" fillId="0" borderId="3" xfId="0" applyFont="1" applyFill="1" applyBorder="1" applyAlignment="1" applyProtection="1">
      <alignment vertical="center" wrapText="1"/>
      <protection locked="0"/>
    </xf>
    <xf numFmtId="0" fontId="33" fillId="0" borderId="4" xfId="0" applyFont="1" applyFill="1" applyBorder="1" applyAlignment="1" applyProtection="1">
      <alignment vertical="center" wrapText="1"/>
      <protection locked="0"/>
    </xf>
    <xf numFmtId="0" fontId="0" fillId="0" borderId="2" xfId="0" applyFont="1" applyFill="1" applyBorder="1" applyAlignment="1" applyProtection="1">
      <alignment vertical="center"/>
      <protection locked="0"/>
    </xf>
    <xf numFmtId="0" fontId="13" fillId="0" borderId="0" xfId="0" applyFont="1" applyBorder="1" applyAlignment="1">
      <alignment horizontal="left" vertical="center"/>
    </xf>
    <xf numFmtId="0" fontId="34" fillId="0" borderId="0" xfId="0" applyFont="1" applyFill="1" applyBorder="1" applyAlignment="1" applyProtection="1">
      <alignment vertical="center"/>
      <protection locked="0"/>
    </xf>
    <xf numFmtId="0" fontId="33" fillId="0" borderId="0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0" xfId="0" applyFont="1" applyFill="1" applyBorder="1" applyAlignment="1" applyProtection="1">
      <alignment vertical="center"/>
      <protection locked="0"/>
    </xf>
    <xf numFmtId="178" fontId="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>
      <alignment vertical="center"/>
    </xf>
    <xf numFmtId="178" fontId="0" fillId="0" borderId="0" xfId="0" applyNumberFormat="1" applyFont="1" applyFill="1" applyBorder="1" applyAlignment="1" applyProtection="1">
      <alignment vertical="center" wrapText="1"/>
      <protection locked="0"/>
    </xf>
    <xf numFmtId="10" fontId="1" fillId="0" borderId="4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center" vertical="center"/>
    </xf>
    <xf numFmtId="183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/>
    <xf numFmtId="0" fontId="0" fillId="0" borderId="8" xfId="0" applyFill="1" applyBorder="1" applyAlignment="1" applyProtection="1">
      <alignment horizontal="left" vertical="center" wrapText="1"/>
      <protection locked="0"/>
    </xf>
    <xf numFmtId="183" fontId="0" fillId="0" borderId="9" xfId="0" applyNumberFormat="1" applyFont="1" applyBorder="1" applyAlignment="1">
      <alignment horizontal="center" vertical="center"/>
    </xf>
    <xf numFmtId="178" fontId="0" fillId="0" borderId="11" xfId="0" applyNumberFormat="1" applyFont="1" applyFill="1" applyBorder="1" applyAlignment="1" applyProtection="1">
      <alignment vertical="center" wrapText="1"/>
      <protection locked="0"/>
    </xf>
    <xf numFmtId="183" fontId="33" fillId="0" borderId="5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83" fontId="0" fillId="0" borderId="9" xfId="0" applyNumberFormat="1" applyBorder="1" applyAlignment="1">
      <alignment horizontal="center" vertical="center"/>
    </xf>
    <xf numFmtId="178" fontId="0" fillId="0" borderId="3" xfId="0" applyNumberFormat="1" applyFill="1" applyBorder="1" applyAlignment="1" applyProtection="1">
      <alignment horizontal="right" vertical="center" wrapText="1"/>
      <protection locked="0"/>
    </xf>
    <xf numFmtId="183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184" fontId="1" fillId="0" borderId="4" xfId="1" applyNumberFormat="1" applyFont="1" applyFill="1" applyBorder="1" applyAlignment="1" applyProtection="1">
      <alignment vertical="center"/>
      <protection locked="0"/>
    </xf>
    <xf numFmtId="184" fontId="1" fillId="0" borderId="5" xfId="1" applyNumberFormat="1" applyFont="1" applyFill="1" applyBorder="1" applyAlignment="1" applyProtection="1">
      <alignment vertical="center"/>
      <protection locked="0"/>
    </xf>
    <xf numFmtId="184" fontId="1" fillId="0" borderId="11" xfId="1" applyNumberFormat="1" applyFont="1" applyFill="1" applyBorder="1" applyAlignment="1" applyProtection="1">
      <alignment vertical="center"/>
      <protection locked="0"/>
    </xf>
    <xf numFmtId="184" fontId="1" fillId="0" borderId="10" xfId="1" applyNumberFormat="1" applyFont="1" applyFill="1" applyBorder="1" applyAlignment="1" applyProtection="1">
      <alignment vertical="center"/>
      <protection locked="0"/>
    </xf>
    <xf numFmtId="184" fontId="1" fillId="0" borderId="0" xfId="1" applyNumberFormat="1" applyFont="1" applyFill="1" applyBorder="1" applyAlignment="1" applyProtection="1">
      <alignment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4" xfId="0" applyFont="1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185" fontId="13" fillId="0" borderId="3" xfId="0" applyNumberFormat="1" applyFont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right" vertical="center"/>
      <protection locked="0"/>
    </xf>
    <xf numFmtId="184" fontId="1" fillId="0" borderId="1" xfId="1" applyNumberFormat="1" applyFont="1" applyFill="1" applyBorder="1" applyAlignment="1" applyProtection="1">
      <alignment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178" fontId="0" fillId="0" borderId="4" xfId="0" applyNumberFormat="1" applyFont="1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/>
      <protection locked="0"/>
    </xf>
    <xf numFmtId="0" fontId="0" fillId="0" borderId="4" xfId="0" applyFill="1" applyBorder="1" applyAlignment="1" applyProtection="1">
      <alignment vertical="center"/>
      <protection locked="0"/>
    </xf>
    <xf numFmtId="0" fontId="0" fillId="0" borderId="5" xfId="0" applyFill="1" applyBorder="1" applyAlignment="1" applyProtection="1">
      <alignment vertical="center"/>
      <protection locked="0"/>
    </xf>
    <xf numFmtId="178" fontId="0" fillId="0" borderId="2" xfId="0" applyNumberFormat="1" applyFill="1" applyBorder="1" applyAlignment="1" applyProtection="1">
      <alignment horizontal="left" vertical="center"/>
      <protection locked="0"/>
    </xf>
    <xf numFmtId="178" fontId="0" fillId="0" borderId="3" xfId="0" applyNumberFormat="1" applyFont="1" applyFill="1" applyBorder="1" applyAlignment="1" applyProtection="1">
      <alignment vertical="center" wrapText="1"/>
      <protection locked="0"/>
    </xf>
    <xf numFmtId="178" fontId="0" fillId="0" borderId="1" xfId="0" applyNumberFormat="1" applyFill="1" applyBorder="1" applyAlignment="1" applyProtection="1">
      <alignment horizontal="left" vertical="center" wrapText="1"/>
      <protection locked="0"/>
    </xf>
    <xf numFmtId="178" fontId="0" fillId="0" borderId="1" xfId="0" applyNumberFormat="1" applyFont="1" applyFill="1" applyBorder="1" applyAlignment="1" applyProtection="1">
      <alignment horizontal="left" vertical="center" wrapText="1"/>
      <protection locked="0"/>
    </xf>
    <xf numFmtId="178" fontId="0" fillId="0" borderId="2" xfId="0" applyNumberFormat="1" applyFont="1" applyFill="1" applyBorder="1" applyAlignment="1" applyProtection="1">
      <alignment horizontal="left" vertical="center"/>
      <protection locked="0"/>
    </xf>
    <xf numFmtId="178" fontId="0" fillId="0" borderId="3" xfId="0" applyNumberFormat="1" applyFill="1" applyBorder="1" applyAlignment="1" applyProtection="1">
      <alignment vertical="center" wrapText="1"/>
      <protection locked="0"/>
    </xf>
    <xf numFmtId="180" fontId="0" fillId="0" borderId="4" xfId="0" applyNumberFormat="1" applyFont="1" applyFill="1" applyBorder="1" applyAlignment="1" applyProtection="1">
      <alignment horizontal="center" vertical="center" wrapText="1"/>
      <protection locked="0"/>
    </xf>
    <xf numFmtId="183" fontId="13" fillId="0" borderId="0" xfId="0" applyNumberFormat="1" applyFont="1" applyBorder="1" applyAlignment="1">
      <alignment horizontal="left" vertical="center"/>
    </xf>
    <xf numFmtId="178" fontId="0" fillId="0" borderId="3" xfId="0" applyNumberFormat="1" applyFont="1" applyFill="1" applyBorder="1" applyAlignment="1" applyProtection="1">
      <alignment vertical="center"/>
      <protection locked="0"/>
    </xf>
    <xf numFmtId="178" fontId="0" fillId="0" borderId="4" xfId="0" applyNumberFormat="1" applyFont="1" applyFill="1" applyBorder="1" applyAlignment="1" applyProtection="1">
      <alignment vertical="center"/>
      <protection locked="0"/>
    </xf>
    <xf numFmtId="178" fontId="0" fillId="0" borderId="5" xfId="0" applyNumberFormat="1" applyFont="1" applyFill="1" applyBorder="1" applyAlignment="1" applyProtection="1">
      <alignment vertical="center"/>
      <protection locked="0"/>
    </xf>
    <xf numFmtId="178" fontId="0" fillId="0" borderId="0" xfId="0" applyNumberFormat="1" applyFont="1" applyFill="1" applyBorder="1" applyAlignment="1" applyProtection="1">
      <alignment vertical="center"/>
      <protection locked="0"/>
    </xf>
    <xf numFmtId="184" fontId="1" fillId="0" borderId="1" xfId="1" applyNumberFormat="1" applyFont="1" applyFill="1" applyBorder="1" applyAlignment="1" applyProtection="1">
      <alignment horizontal="right" vertical="center"/>
      <protection locked="0"/>
    </xf>
    <xf numFmtId="180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0" fillId="0" borderId="1" xfId="0" applyNumberFormat="1" applyFont="1" applyFill="1" applyBorder="1" applyAlignment="1" applyProtection="1">
      <alignment vertical="center" wrapText="1"/>
      <protection locked="0"/>
    </xf>
    <xf numFmtId="178" fontId="0" fillId="0" borderId="1" xfId="0" applyNumberFormat="1" applyFill="1" applyBorder="1" applyAlignment="1" applyProtection="1">
      <alignment horizontal="center" vertical="center" wrapText="1"/>
      <protection locked="0"/>
    </xf>
    <xf numFmtId="180" fontId="0" fillId="0" borderId="1" xfId="0" applyNumberFormat="1" applyFill="1" applyBorder="1" applyAlignment="1" applyProtection="1">
      <alignment horizontal="center" vertical="center" wrapText="1"/>
      <protection locked="0"/>
    </xf>
    <xf numFmtId="178" fontId="0" fillId="0" borderId="13" xfId="0" applyNumberFormat="1" applyFill="1" applyBorder="1" applyAlignment="1" applyProtection="1">
      <alignment vertical="center" wrapText="1"/>
      <protection locked="0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37" fillId="0" borderId="8" xfId="0" applyFont="1" applyFill="1" applyBorder="1" applyAlignment="1" applyProtection="1">
      <alignment vertical="center"/>
      <protection locked="0"/>
    </xf>
    <xf numFmtId="183" fontId="37" fillId="0" borderId="1" xfId="0" applyNumberFormat="1" applyFont="1" applyFill="1" applyBorder="1" applyAlignment="1" applyProtection="1">
      <alignment horizontal="center" vertical="center"/>
      <protection locked="0"/>
    </xf>
    <xf numFmtId="184" fontId="1" fillId="0" borderId="13" xfId="1" applyNumberFormat="1" applyFont="1" applyFill="1" applyBorder="1" applyAlignment="1" applyProtection="1">
      <alignment vertical="center"/>
      <protection locked="0"/>
    </xf>
    <xf numFmtId="0" fontId="37" fillId="0" borderId="2" xfId="0" applyFont="1" applyFill="1" applyBorder="1" applyAlignment="1" applyProtection="1">
      <alignment vertical="center"/>
      <protection locked="0"/>
    </xf>
    <xf numFmtId="186" fontId="37" fillId="0" borderId="4" xfId="0" applyNumberFormat="1" applyFont="1" applyFill="1" applyBorder="1" applyAlignment="1" applyProtection="1">
      <alignment horizontal="center" vertical="center"/>
      <protection locked="0"/>
    </xf>
    <xf numFmtId="0" fontId="37" fillId="0" borderId="3" xfId="0" applyFont="1" applyFill="1" applyBorder="1" applyAlignment="1" applyProtection="1">
      <alignment horizontal="left" vertical="center"/>
      <protection locked="0"/>
    </xf>
    <xf numFmtId="0" fontId="37" fillId="0" borderId="4" xfId="0" applyFont="1" applyFill="1" applyBorder="1" applyAlignment="1" applyProtection="1">
      <alignment horizontal="left" vertical="center"/>
      <protection locked="0"/>
    </xf>
    <xf numFmtId="0" fontId="37" fillId="0" borderId="9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7" fillId="0" borderId="13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4" fillId="0" borderId="4" xfId="0" applyFont="1" applyBorder="1" applyAlignment="1">
      <alignment vertical="center" wrapText="1"/>
    </xf>
    <xf numFmtId="0" fontId="34" fillId="0" borderId="14" xfId="0" applyFont="1" applyBorder="1" applyAlignment="1">
      <alignment vertical="center" wrapText="1"/>
    </xf>
    <xf numFmtId="0" fontId="34" fillId="0" borderId="0" xfId="0" applyFont="1" applyBorder="1" applyAlignment="1">
      <alignment vertical="center" wrapText="1"/>
    </xf>
    <xf numFmtId="0" fontId="34" fillId="0" borderId="12" xfId="0" applyFont="1" applyFill="1" applyBorder="1" applyAlignment="1" applyProtection="1">
      <alignment vertical="center" wrapText="1"/>
      <protection locked="0"/>
    </xf>
    <xf numFmtId="0" fontId="39" fillId="0" borderId="7" xfId="0" applyFont="1" applyFill="1" applyBorder="1" applyAlignment="1" applyProtection="1">
      <alignment vertical="center" wrapText="1"/>
      <protection locked="0"/>
    </xf>
    <xf numFmtId="0" fontId="0" fillId="0" borderId="3" xfId="0" applyFont="1" applyFill="1" applyBorder="1" applyAlignment="1" applyProtection="1">
      <alignment horizontal="left" vertical="center"/>
      <protection locked="0"/>
    </xf>
    <xf numFmtId="187" fontId="37" fillId="0" borderId="3" xfId="0" applyNumberFormat="1" applyFont="1" applyFill="1" applyBorder="1" applyAlignment="1" applyProtection="1">
      <alignment vertical="center"/>
      <protection locked="0"/>
    </xf>
    <xf numFmtId="187" fontId="37" fillId="0" borderId="4" xfId="0" applyNumberFormat="1" applyFont="1" applyFill="1" applyBorder="1" applyAlignment="1" applyProtection="1">
      <alignment vertical="center"/>
      <protection locked="0"/>
    </xf>
    <xf numFmtId="0" fontId="39" fillId="0" borderId="5" xfId="0" applyFont="1" applyFill="1" applyBorder="1" applyAlignment="1" applyProtection="1">
      <alignment vertical="center" wrapText="1"/>
      <protection locked="0"/>
    </xf>
    <xf numFmtId="0" fontId="39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34" fillId="0" borderId="3" xfId="0" applyFont="1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left" vertical="center"/>
    </xf>
    <xf numFmtId="0" fontId="0" fillId="0" borderId="8" xfId="0" applyFont="1" applyFill="1" applyBorder="1" applyAlignment="1" applyProtection="1">
      <alignment horizontal="left" vertical="center" wrapText="1"/>
      <protection locked="0"/>
    </xf>
    <xf numFmtId="178" fontId="1" fillId="0" borderId="3" xfId="60" applyNumberFormat="1" applyFont="1" applyFill="1" applyBorder="1" applyAlignment="1" applyProtection="1">
      <alignment horizontal="right" vertical="center" wrapText="1"/>
      <protection locked="0"/>
    </xf>
    <xf numFmtId="182" fontId="13" fillId="0" borderId="3" xfId="0" applyNumberFormat="1" applyFont="1" applyBorder="1" applyAlignment="1" applyProtection="1">
      <alignment horizontal="center" vertical="center"/>
      <protection locked="0"/>
    </xf>
    <xf numFmtId="0" fontId="68" fillId="0" borderId="0" xfId="0" applyFont="1" applyAlignment="1" applyProtection="1">
      <alignment horizontal="left" vertical="center"/>
    </xf>
    <xf numFmtId="0" fontId="1" fillId="0" borderId="0" xfId="46" applyNumberFormat="1" applyFont="1" applyFill="1" applyBorder="1" applyAlignment="1" applyProtection="1">
      <alignment horizontal="left" vertical="center" wrapText="1"/>
    </xf>
    <xf numFmtId="179" fontId="12" fillId="0" borderId="0" xfId="0" applyNumberFormat="1" applyFont="1" applyFill="1" applyBorder="1" applyAlignment="1" applyProtection="1">
      <alignment horizontal="left" vertical="center"/>
    </xf>
    <xf numFmtId="0" fontId="33" fillId="0" borderId="5" xfId="0" applyFont="1" applyFill="1" applyBorder="1" applyAlignment="1" applyProtection="1">
      <alignment vertical="center" wrapText="1"/>
      <protection locked="0"/>
    </xf>
    <xf numFmtId="0" fontId="61" fillId="3" borderId="3" xfId="47" applyNumberFormat="1" applyFont="1" applyFill="1" applyBorder="1" applyAlignment="1">
      <alignment horizontal="center" vertical="center"/>
    </xf>
    <xf numFmtId="0" fontId="61" fillId="3" borderId="4" xfId="47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 wrapText="1"/>
    </xf>
    <xf numFmtId="0" fontId="67" fillId="0" borderId="12" xfId="0" applyFont="1" applyFill="1" applyBorder="1" applyAlignment="1" applyProtection="1">
      <alignment horizontal="left" vertical="center" wrapText="1"/>
      <protection locked="0"/>
    </xf>
    <xf numFmtId="0" fontId="67" fillId="0" borderId="7" xfId="0" applyFont="1" applyFill="1" applyBorder="1" applyAlignment="1" applyProtection="1">
      <alignment horizontal="left" vertical="center" wrapText="1"/>
      <protection locked="0"/>
    </xf>
    <xf numFmtId="0" fontId="67" fillId="0" borderId="14" xfId="0" applyFont="1" applyFill="1" applyBorder="1" applyAlignment="1" applyProtection="1">
      <alignment horizontal="left" vertical="center" wrapText="1"/>
      <protection locked="0"/>
    </xf>
    <xf numFmtId="0" fontId="67" fillId="0" borderId="11" xfId="0" applyFont="1" applyFill="1" applyBorder="1" applyAlignment="1" applyProtection="1">
      <alignment horizontal="left" vertical="center" wrapText="1"/>
      <protection locked="0"/>
    </xf>
    <xf numFmtId="0" fontId="67" fillId="0" borderId="0" xfId="0" applyFont="1" applyFill="1" applyBorder="1" applyAlignment="1" applyProtection="1">
      <alignment horizontal="left" vertical="center" wrapText="1"/>
      <protection locked="0"/>
    </xf>
    <xf numFmtId="0" fontId="67" fillId="0" borderId="10" xfId="0" applyFont="1" applyFill="1" applyBorder="1" applyAlignment="1" applyProtection="1">
      <alignment horizontal="left" vertical="center" wrapText="1"/>
      <protection locked="0"/>
    </xf>
    <xf numFmtId="0" fontId="67" fillId="0" borderId="9" xfId="0" applyFont="1" applyFill="1" applyBorder="1" applyAlignment="1" applyProtection="1">
      <alignment horizontal="left" vertical="center" wrapText="1"/>
      <protection locked="0"/>
    </xf>
    <xf numFmtId="0" fontId="67" fillId="0" borderId="1" xfId="0" applyFont="1" applyFill="1" applyBorder="1" applyAlignment="1" applyProtection="1">
      <alignment horizontal="left" vertical="center" wrapText="1"/>
      <protection locked="0"/>
    </xf>
    <xf numFmtId="0" fontId="67" fillId="0" borderId="13" xfId="0" applyFont="1" applyFill="1" applyBorder="1" applyAlignment="1" applyProtection="1">
      <alignment horizontal="left" vertical="center" wrapText="1"/>
      <protection locked="0"/>
    </xf>
    <xf numFmtId="0" fontId="16" fillId="2" borderId="3" xfId="0" applyFont="1" applyFill="1" applyBorder="1" applyAlignment="1" applyProtection="1">
      <alignment horizontal="left" vertical="center" wrapText="1"/>
    </xf>
    <xf numFmtId="0" fontId="13" fillId="0" borderId="4" xfId="0" applyFont="1" applyBorder="1" applyAlignment="1" applyProtection="1">
      <alignment horizontal="left" vertical="center" wrapText="1"/>
    </xf>
    <xf numFmtId="0" fontId="13" fillId="0" borderId="5" xfId="0" applyFont="1" applyBorder="1" applyAlignment="1" applyProtection="1">
      <alignment horizontal="left" vertical="center" wrapText="1"/>
    </xf>
    <xf numFmtId="3" fontId="16" fillId="2" borderId="3" xfId="0" applyNumberFormat="1" applyFont="1" applyFill="1" applyBorder="1" applyAlignment="1" applyProtection="1">
      <alignment vertical="center"/>
    </xf>
    <xf numFmtId="3" fontId="16" fillId="2" borderId="4" xfId="0" applyNumberFormat="1" applyFont="1" applyFill="1" applyBorder="1" applyAlignment="1" applyProtection="1">
      <alignment vertical="center"/>
    </xf>
    <xf numFmtId="3" fontId="16" fillId="2" borderId="5" xfId="0" applyNumberFormat="1" applyFont="1" applyFill="1" applyBorder="1" applyAlignment="1" applyProtection="1">
      <alignment vertical="center"/>
    </xf>
    <xf numFmtId="4" fontId="16" fillId="2" borderId="2" xfId="0" applyNumberFormat="1" applyFont="1" applyFill="1" applyBorder="1" applyAlignment="1" applyProtection="1">
      <alignment horizontal="left" vertical="center"/>
    </xf>
    <xf numFmtId="4" fontId="13" fillId="0" borderId="2" xfId="0" applyNumberFormat="1" applyFont="1" applyBorder="1" applyAlignment="1" applyProtection="1">
      <alignment horizontal="left" vertical="center"/>
    </xf>
    <xf numFmtId="176" fontId="16" fillId="28" borderId="2" xfId="0" applyNumberFormat="1" applyFont="1" applyFill="1" applyBorder="1" applyAlignment="1" applyProtection="1">
      <alignment horizontal="left" vertical="center"/>
    </xf>
    <xf numFmtId="176" fontId="13" fillId="28" borderId="2" xfId="0" applyNumberFormat="1" applyFont="1" applyFill="1" applyBorder="1" applyAlignment="1" applyProtection="1">
      <alignment horizontal="left" vertical="center"/>
    </xf>
    <xf numFmtId="179" fontId="12" fillId="2" borderId="3" xfId="0" applyNumberFormat="1" applyFont="1" applyFill="1" applyBorder="1" applyAlignment="1" applyProtection="1">
      <alignment horizontal="left" vertical="center"/>
    </xf>
    <xf numFmtId="179" fontId="12" fillId="2" borderId="4" xfId="0" applyNumberFormat="1" applyFont="1" applyFill="1" applyBorder="1" applyAlignment="1" applyProtection="1">
      <alignment horizontal="left" vertical="center"/>
    </xf>
    <xf numFmtId="179" fontId="12" fillId="2" borderId="5" xfId="0" applyNumberFormat="1" applyFont="1" applyFill="1" applyBorder="1" applyAlignment="1" applyProtection="1">
      <alignment horizontal="left" vertical="center"/>
    </xf>
    <xf numFmtId="178" fontId="12" fillId="2" borderId="3" xfId="0" applyNumberFormat="1" applyFont="1" applyFill="1" applyBorder="1" applyAlignment="1" applyProtection="1">
      <alignment horizontal="left" vertical="center" wrapText="1"/>
    </xf>
    <xf numFmtId="178" fontId="12" fillId="2" borderId="4" xfId="0" applyNumberFormat="1" applyFont="1" applyFill="1" applyBorder="1" applyAlignment="1" applyProtection="1">
      <alignment horizontal="left" vertical="center" wrapText="1"/>
    </xf>
    <xf numFmtId="178" fontId="12" fillId="2" borderId="5" xfId="0" applyNumberFormat="1" applyFont="1" applyFill="1" applyBorder="1" applyAlignment="1" applyProtection="1">
      <alignment horizontal="left" vertical="center" wrapText="1"/>
    </xf>
    <xf numFmtId="180" fontId="12" fillId="28" borderId="2" xfId="0" applyNumberFormat="1" applyFont="1" applyFill="1" applyBorder="1" applyAlignment="1" applyProtection="1">
      <alignment horizontal="left" vertical="center"/>
    </xf>
    <xf numFmtId="180" fontId="1" fillId="28" borderId="2" xfId="0" applyNumberFormat="1" applyFont="1" applyFill="1" applyBorder="1" applyAlignment="1" applyProtection="1">
      <alignment horizontal="left" vertical="center"/>
    </xf>
    <xf numFmtId="180" fontId="12" fillId="28" borderId="3" xfId="0" applyNumberFormat="1" applyFont="1" applyFill="1" applyBorder="1" applyAlignment="1" applyProtection="1">
      <alignment horizontal="left" vertical="center"/>
    </xf>
    <xf numFmtId="180" fontId="12" fillId="28" borderId="4" xfId="0" applyNumberFormat="1" applyFont="1" applyFill="1" applyBorder="1" applyAlignment="1" applyProtection="1">
      <alignment horizontal="left" vertical="center"/>
    </xf>
    <xf numFmtId="180" fontId="12" fillId="28" borderId="5" xfId="0" applyNumberFormat="1" applyFont="1" applyFill="1" applyBorder="1" applyAlignment="1" applyProtection="1">
      <alignment horizontal="left" vertical="center"/>
    </xf>
    <xf numFmtId="180" fontId="12" fillId="2" borderId="3" xfId="0" applyNumberFormat="1" applyFont="1" applyFill="1" applyBorder="1" applyAlignment="1" applyProtection="1">
      <alignment horizontal="left" vertical="center"/>
    </xf>
    <xf numFmtId="180" fontId="12" fillId="2" borderId="4" xfId="0" applyNumberFormat="1" applyFont="1" applyFill="1" applyBorder="1" applyAlignment="1" applyProtection="1">
      <alignment horizontal="left" vertical="center"/>
    </xf>
    <xf numFmtId="180" fontId="12" fillId="2" borderId="5" xfId="0" applyNumberFormat="1" applyFont="1" applyFill="1" applyBorder="1" applyAlignment="1" applyProtection="1">
      <alignment horizontal="left" vertical="center"/>
    </xf>
    <xf numFmtId="178" fontId="0" fillId="0" borderId="4" xfId="0" applyNumberFormat="1" applyFill="1" applyBorder="1" applyAlignment="1" applyProtection="1">
      <alignment horizontal="left" vertical="center" wrapText="1"/>
      <protection locked="0"/>
    </xf>
    <xf numFmtId="178" fontId="0" fillId="0" borderId="5" xfId="0" applyNumberFormat="1" applyFill="1" applyBorder="1" applyAlignment="1" applyProtection="1">
      <alignment horizontal="left" vertical="center" wrapText="1"/>
      <protection locked="0"/>
    </xf>
    <xf numFmtId="178" fontId="0" fillId="0" borderId="0" xfId="0" applyNumberFormat="1" applyFill="1" applyBorder="1" applyAlignment="1" applyProtection="1">
      <alignment horizontal="left" vertical="center" wrapText="1"/>
      <protection locked="0"/>
    </xf>
    <xf numFmtId="178" fontId="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Fill="1" applyBorder="1" applyAlignment="1" applyProtection="1">
      <alignment horizontal="left" vertical="center" wrapText="1"/>
      <protection locked="0"/>
    </xf>
    <xf numFmtId="0" fontId="0" fillId="0" borderId="8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left" vertical="center"/>
    </xf>
    <xf numFmtId="0" fontId="11" fillId="2" borderId="3" xfId="0" applyFont="1" applyFill="1" applyBorder="1" applyAlignment="1" applyProtection="1">
      <alignment vertical="center" wrapText="1"/>
    </xf>
    <xf numFmtId="0" fontId="14" fillId="0" borderId="4" xfId="0" applyFont="1" applyBorder="1" applyAlignment="1" applyProtection="1">
      <alignment vertical="center" wrapText="1"/>
    </xf>
    <xf numFmtId="0" fontId="14" fillId="0" borderId="5" xfId="0" applyFont="1" applyBorder="1" applyAlignment="1" applyProtection="1">
      <alignment vertical="center" wrapText="1"/>
    </xf>
    <xf numFmtId="0" fontId="16" fillId="2" borderId="4" xfId="0" applyFont="1" applyFill="1" applyBorder="1" applyAlignment="1" applyProtection="1">
      <alignment horizontal="left" vertical="center"/>
    </xf>
    <xf numFmtId="0" fontId="16" fillId="2" borderId="5" xfId="0" applyFont="1" applyFill="1" applyBorder="1" applyAlignment="1" applyProtection="1">
      <alignment horizontal="left" vertical="center"/>
    </xf>
    <xf numFmtId="0" fontId="12" fillId="2" borderId="2" xfId="0" applyFont="1" applyFill="1" applyBorder="1" applyAlignment="1" applyProtection="1">
      <alignment horizontal="left" vertical="center" wrapText="1"/>
    </xf>
    <xf numFmtId="0" fontId="13" fillId="0" borderId="2" xfId="0" applyFont="1" applyBorder="1" applyAlignment="1" applyProtection="1">
      <alignment horizontal="left" vertical="center"/>
    </xf>
    <xf numFmtId="0" fontId="19" fillId="0" borderId="0" xfId="0" applyFont="1" applyAlignment="1" applyProtection="1">
      <alignment horizontal="left" vertical="center"/>
    </xf>
    <xf numFmtId="0" fontId="35" fillId="0" borderId="2" xfId="0" applyFont="1" applyBorder="1" applyAlignment="1">
      <alignment horizontal="center" vertical="center" wrapText="1"/>
    </xf>
    <xf numFmtId="177" fontId="16" fillId="2" borderId="2" xfId="0" applyNumberFormat="1" applyFont="1" applyFill="1" applyBorder="1" applyAlignment="1" applyProtection="1">
      <alignment horizontal="left" vertical="center"/>
    </xf>
    <xf numFmtId="177" fontId="13" fillId="0" borderId="2" xfId="0" applyNumberFormat="1" applyFont="1" applyBorder="1" applyAlignment="1" applyProtection="1">
      <alignment horizontal="left" vertical="center"/>
    </xf>
    <xf numFmtId="177" fontId="16" fillId="3" borderId="2" xfId="0" applyNumberFormat="1" applyFont="1" applyFill="1" applyBorder="1" applyAlignment="1" applyProtection="1">
      <alignment horizontal="left" vertical="center"/>
    </xf>
    <xf numFmtId="177" fontId="13" fillId="3" borderId="2" xfId="0" applyNumberFormat="1" applyFont="1" applyFill="1" applyBorder="1" applyAlignment="1" applyProtection="1">
      <alignment horizontal="left" vertical="center"/>
    </xf>
    <xf numFmtId="183" fontId="16" fillId="2" borderId="3" xfId="0" applyNumberFormat="1" applyFont="1" applyFill="1" applyBorder="1" applyAlignment="1" applyProtection="1">
      <alignment horizontal="left" vertical="center"/>
    </xf>
    <xf numFmtId="183" fontId="16" fillId="2" borderId="4" xfId="0" applyNumberFormat="1" applyFont="1" applyFill="1" applyBorder="1" applyAlignment="1" applyProtection="1">
      <alignment horizontal="left" vertical="center"/>
    </xf>
    <xf numFmtId="183" fontId="16" fillId="2" borderId="5" xfId="0" applyNumberFormat="1" applyFont="1" applyFill="1" applyBorder="1" applyAlignment="1" applyProtection="1">
      <alignment horizontal="left" vertical="center"/>
    </xf>
    <xf numFmtId="9" fontId="16" fillId="2" borderId="3" xfId="0" applyNumberFormat="1" applyFont="1" applyFill="1" applyBorder="1" applyAlignment="1" applyProtection="1">
      <alignment horizontal="left" vertical="center"/>
    </xf>
    <xf numFmtId="9" fontId="16" fillId="2" borderId="4" xfId="0" applyNumberFormat="1" applyFont="1" applyFill="1" applyBorder="1" applyAlignment="1" applyProtection="1">
      <alignment horizontal="left" vertical="center"/>
    </xf>
    <xf numFmtId="9" fontId="16" fillId="2" borderId="5" xfId="0" applyNumberFormat="1" applyFont="1" applyFill="1" applyBorder="1" applyAlignment="1" applyProtection="1">
      <alignment horizontal="left" vertical="center"/>
    </xf>
    <xf numFmtId="0" fontId="16" fillId="2" borderId="2" xfId="0" applyFont="1" applyFill="1" applyBorder="1" applyAlignment="1" applyProtection="1">
      <alignment horizontal="left" vertical="center"/>
    </xf>
    <xf numFmtId="0" fontId="16" fillId="0" borderId="2" xfId="0" applyFont="1" applyBorder="1" applyAlignment="1" applyProtection="1">
      <alignment horizontal="left" vertical="center"/>
    </xf>
    <xf numFmtId="0" fontId="16" fillId="0" borderId="4" xfId="0" applyFont="1" applyBorder="1" applyAlignment="1" applyProtection="1">
      <alignment horizontal="left" vertical="center" wrapText="1"/>
    </xf>
    <xf numFmtId="0" fontId="16" fillId="0" borderId="5" xfId="0" applyFont="1" applyBorder="1" applyAlignment="1" applyProtection="1">
      <alignment horizontal="left" vertical="center" wrapText="1"/>
    </xf>
    <xf numFmtId="14" fontId="12" fillId="2" borderId="3" xfId="0" applyNumberFormat="1" applyFont="1" applyFill="1" applyBorder="1" applyAlignment="1" applyProtection="1">
      <alignment horizontal="left" vertical="center" wrapText="1"/>
    </xf>
    <xf numFmtId="14" fontId="12" fillId="2" borderId="4" xfId="0" applyNumberFormat="1" applyFont="1" applyFill="1" applyBorder="1" applyAlignment="1" applyProtection="1">
      <alignment horizontal="left" vertical="center" wrapText="1"/>
    </xf>
    <xf numFmtId="14" fontId="12" fillId="2" borderId="5" xfId="0" applyNumberFormat="1" applyFont="1" applyFill="1" applyBorder="1" applyAlignment="1" applyProtection="1">
      <alignment horizontal="left" vertical="center" wrapText="1"/>
    </xf>
    <xf numFmtId="14" fontId="11" fillId="2" borderId="3" xfId="0" applyNumberFormat="1" applyFont="1" applyFill="1" applyBorder="1" applyAlignment="1" applyProtection="1">
      <alignment horizontal="left" vertical="center" wrapText="1"/>
    </xf>
    <xf numFmtId="14" fontId="11" fillId="2" borderId="4" xfId="0" applyNumberFormat="1" applyFont="1" applyFill="1" applyBorder="1" applyAlignment="1" applyProtection="1">
      <alignment horizontal="left" vertical="center" wrapText="1"/>
    </xf>
    <xf numFmtId="14" fontId="11" fillId="2" borderId="5" xfId="0" applyNumberFormat="1" applyFont="1" applyFill="1" applyBorder="1" applyAlignment="1" applyProtection="1">
      <alignment horizontal="left" vertical="center" wrapText="1"/>
    </xf>
    <xf numFmtId="0" fontId="63" fillId="3" borderId="3" xfId="47" applyNumberFormat="1" applyFont="1" applyFill="1" applyBorder="1" applyAlignment="1" applyProtection="1">
      <alignment horizontal="left" vertical="center" wrapText="1"/>
    </xf>
    <xf numFmtId="0" fontId="63" fillId="3" borderId="4" xfId="47" applyNumberFormat="1" applyFont="1" applyFill="1" applyBorder="1" applyAlignment="1" applyProtection="1">
      <alignment horizontal="left" vertical="center" wrapText="1"/>
    </xf>
    <xf numFmtId="0" fontId="63" fillId="3" borderId="5" xfId="47" applyNumberFormat="1" applyFont="1" applyFill="1" applyBorder="1" applyAlignment="1" applyProtection="1">
      <alignment horizontal="left" vertical="center" wrapText="1"/>
    </xf>
    <xf numFmtId="0" fontId="23" fillId="0" borderId="0" xfId="0" applyFont="1" applyFill="1" applyBorder="1" applyAlignment="1" applyProtection="1">
      <alignment horizontal="left" vertical="center"/>
    </xf>
    <xf numFmtId="0" fontId="24" fillId="0" borderId="0" xfId="0" applyFont="1" applyFill="1" applyBorder="1" applyAlignment="1" applyProtection="1">
      <alignment horizontal="left" vertical="center"/>
    </xf>
    <xf numFmtId="178" fontId="12" fillId="2" borderId="3" xfId="0" applyNumberFormat="1" applyFont="1" applyFill="1" applyBorder="1" applyAlignment="1" applyProtection="1">
      <alignment horizontal="left" vertical="center"/>
    </xf>
    <xf numFmtId="178" fontId="12" fillId="2" borderId="4" xfId="0" applyNumberFormat="1" applyFont="1" applyFill="1" applyBorder="1" applyAlignment="1" applyProtection="1">
      <alignment horizontal="left" vertical="center"/>
    </xf>
    <xf numFmtId="178" fontId="12" fillId="2" borderId="5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34" fillId="0" borderId="2" xfId="0" applyFont="1" applyFill="1" applyBorder="1" applyAlignment="1" applyProtection="1">
      <alignment horizontal="left" vertical="center"/>
      <protection locked="0"/>
    </xf>
    <xf numFmtId="3" fontId="12" fillId="0" borderId="3" xfId="0" applyNumberFormat="1" applyFont="1" applyBorder="1" applyAlignment="1">
      <alignment horizontal="left" vertical="center"/>
    </xf>
    <xf numFmtId="3" fontId="12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178" fontId="0" fillId="0" borderId="3" xfId="0" applyNumberFormat="1" applyFont="1" applyFill="1" applyBorder="1" applyAlignment="1" applyProtection="1">
      <alignment horizontal="right" vertical="center" wrapText="1"/>
      <protection locked="0"/>
    </xf>
    <xf numFmtId="178" fontId="0" fillId="0" borderId="4" xfId="0" applyNumberFormat="1" applyFont="1" applyFill="1" applyBorder="1" applyAlignment="1" applyProtection="1">
      <alignment horizontal="right" vertical="center" wrapText="1"/>
      <protection locked="0"/>
    </xf>
    <xf numFmtId="181" fontId="0" fillId="0" borderId="2" xfId="0" applyNumberFormat="1" applyFont="1" applyBorder="1" applyAlignment="1">
      <alignment horizontal="left" vertical="center" wrapText="1"/>
    </xf>
    <xf numFmtId="182" fontId="0" fillId="0" borderId="2" xfId="0" applyNumberFormat="1" applyFont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0" fillId="0" borderId="7" xfId="0" applyFont="1" applyFill="1" applyBorder="1" applyAlignment="1" applyProtection="1">
      <alignment horizontal="center" vertical="center"/>
      <protection locked="0"/>
    </xf>
    <xf numFmtId="183" fontId="0" fillId="0" borderId="6" xfId="0" applyNumberFormat="1" applyFont="1" applyBorder="1" applyAlignment="1">
      <alignment horizontal="center" vertical="center"/>
    </xf>
    <xf numFmtId="183" fontId="0" fillId="0" borderId="9" xfId="0" applyNumberFormat="1" applyFont="1" applyBorder="1" applyAlignment="1">
      <alignment horizontal="center" vertical="center"/>
    </xf>
    <xf numFmtId="178" fontId="0" fillId="0" borderId="3" xfId="0" applyNumberFormat="1" applyFill="1" applyBorder="1" applyAlignment="1" applyProtection="1">
      <alignment horizontal="right" vertical="center" wrapText="1"/>
      <protection locked="0"/>
    </xf>
    <xf numFmtId="178" fontId="15" fillId="0" borderId="4" xfId="0" applyNumberFormat="1" applyFont="1" applyFill="1" applyBorder="1" applyAlignment="1" applyProtection="1">
      <alignment horizontal="left" vertical="center" wrapText="1"/>
      <protection locked="0"/>
    </xf>
    <xf numFmtId="178" fontId="0" fillId="0" borderId="12" xfId="0" applyNumberFormat="1" applyFont="1" applyFill="1" applyBorder="1" applyAlignment="1" applyProtection="1">
      <alignment horizontal="left" vertical="center"/>
      <protection locked="0"/>
    </xf>
    <xf numFmtId="178" fontId="0" fillId="0" borderId="9" xfId="0" applyNumberFormat="1" applyFont="1" applyFill="1" applyBorder="1" applyAlignment="1" applyProtection="1">
      <alignment horizontal="left" vertical="center"/>
      <protection locked="0"/>
    </xf>
    <xf numFmtId="180" fontId="0" fillId="0" borderId="6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78" fontId="38" fillId="0" borderId="3" xfId="0" applyNumberFormat="1" applyFont="1" applyFill="1" applyBorder="1" applyAlignment="1" applyProtection="1">
      <alignment horizontal="left" vertical="center" wrapText="1"/>
      <protection locked="0"/>
    </xf>
    <xf numFmtId="178" fontId="38" fillId="0" borderId="4" xfId="0" applyNumberFormat="1" applyFont="1" applyFill="1" applyBorder="1" applyAlignment="1" applyProtection="1">
      <alignment horizontal="left" vertical="center" wrapText="1"/>
      <protection locked="0"/>
    </xf>
    <xf numFmtId="178" fontId="0" fillId="0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applyFill="1" applyBorder="1" applyAlignment="1" applyProtection="1">
      <alignment horizontal="left" vertical="center" wrapText="1"/>
      <protection locked="0"/>
    </xf>
    <xf numFmtId="0" fontId="0" fillId="0" borderId="4" xfId="0" applyFill="1" applyBorder="1" applyAlignment="1" applyProtection="1">
      <alignment horizontal="left" vertical="center" wrapText="1"/>
      <protection locked="0"/>
    </xf>
    <xf numFmtId="0" fontId="0" fillId="0" borderId="5" xfId="0" applyFill="1" applyBorder="1" applyAlignment="1" applyProtection="1">
      <alignment horizontal="left" vertical="center" wrapText="1"/>
      <protection locked="0"/>
    </xf>
    <xf numFmtId="178" fontId="0" fillId="0" borderId="1" xfId="0" applyNumberFormat="1" applyFill="1" applyBorder="1" applyAlignment="1" applyProtection="1">
      <alignment horizontal="left" vertical="center" wrapText="1"/>
      <protection locked="0"/>
    </xf>
    <xf numFmtId="178" fontId="0" fillId="0" borderId="1" xfId="0" applyNumberFormat="1" applyFont="1" applyFill="1" applyBorder="1" applyAlignment="1" applyProtection="1">
      <alignment horizontal="left" vertical="center" wrapText="1"/>
      <protection locked="0"/>
    </xf>
    <xf numFmtId="184" fontId="1" fillId="0" borderId="2" xfId="1" applyNumberFormat="1" applyFont="1" applyFill="1" applyBorder="1" applyAlignment="1" applyProtection="1">
      <alignment horizontal="center" vertical="center"/>
      <protection locked="0"/>
    </xf>
  </cellXfs>
  <cellStyles count="61">
    <cellStyle name="??&amp;O龡&amp;H?_x0008_??_x0007__x0001__x0001_" xfId="50"/>
    <cellStyle name="??&amp;O龡&amp;H?_x0008_??_x0007__x0001__x0001_ 2" xfId="51"/>
    <cellStyle name="??&amp;O龡&amp;H?_x0008_??_x0007__x0001__x0001_ 2 2" xfId="46"/>
    <cellStyle name="??&amp;O龡&amp;H?_x0008_??_x0007__x0001__x0001_ 2 3" xfId="47"/>
    <cellStyle name="??&amp;O龡&amp;H?_x0008_??_x0007__x0001__x0001_ 2 4" xfId="52"/>
    <cellStyle name="??&amp;O龡&amp;H?_x0008_??_x0007__x0001__x0001_ 3" xfId="53"/>
    <cellStyle name="??&amp;O龡&amp;H?_x0008_??_x0007__x0001__x0001__AAD OLAY JASO1213 BBU 3.0 7字挂牌和试用架面板打样费报价表" xfId="54"/>
    <cellStyle name="??&amp;O龡&amp;H?_x005f_x0008_??_x005f_x0007__x005f_x0001__x005f_x0001_" xfId="55"/>
    <cellStyle name="?鹎%U龡&amp;H鼼_x0008__x0001__x001f_?_x0007__x0001__x0001_" xfId="56"/>
    <cellStyle name="_ET_STYLE_NoName_00_" xfId="57"/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eutral" xfId="38"/>
    <cellStyle name="Note" xfId="39"/>
    <cellStyle name="Output" xfId="40"/>
    <cellStyle name="Title" xfId="41"/>
    <cellStyle name="Total" xfId="42"/>
    <cellStyle name="Warning Text" xfId="43"/>
    <cellStyle name="百分比" xfId="2" builtinId="5"/>
    <cellStyle name="差_2014-4-1宝洁报价 佳洁士条码标签6903148078891、6903148114315、6903148078914 " xfId="44"/>
    <cellStyle name="常规" xfId="0" builtinId="0"/>
    <cellStyle name="常规 14" xfId="58"/>
    <cellStyle name="常规 2" xfId="49"/>
    <cellStyle name="常规 3" xfId="59"/>
    <cellStyle name="常规_玉兰油胶片 标签报价 参考92319139 2013-Mar-26 (R3)" xfId="60"/>
    <cellStyle name="好_2014-4-1宝洁报价 佳洁士条码标签6903148078891、6903148114315、6903148078914 " xfId="45"/>
    <cellStyle name="货币" xfId="1" builtinId="4"/>
    <cellStyle name="千位分隔" xfId="48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F5F5F"/>
      <color rgb="FF969696"/>
      <color rgb="FFFFFFFF"/>
      <color rgb="FFFCD5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zserver\E2\&#23453;&#27905;&#36164;&#26009;\32&#27004;&#25253;&#20215;&#21333;\&#29577;&#20848;&#27833;&#36879;&#26126;&#31354;&#30333;&#26631;&#31614;96279804&#25253;&#20215;2012-12-26%20(R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zserver\E2\&#23453;&#27905;&#36164;&#26009;\32&#27004;&#25253;&#20215;&#21333;\&#20339;&#27905;&#22763;97005309&#12289;97005305&#12289;96977012&#12289;97004509&#12289;96977002&#12289;97004759&#12289;97005326&#12289;97005323&#12289;97004808&#12289;96979331-1406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376;&#24230;&#24320;&#21457;&#21333;\OLAY\&#29577;&#20848;&#27833;&#22235;&#38754;&#38472;&#21015;&#26550;\&#25253;&#20215;\&#21152;&#21333;100&#22871;1227\&#29577;&#20848;&#27833;&#22235;&#38754;&#38472;&#21015;&#26550;&#25253;&#2021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 Pool"/>
      <sheetName val="Data"/>
      <sheetName val="96279804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 Pool"/>
      <sheetName val="Data"/>
      <sheetName val="97004759"/>
      <sheetName val="96977012 GZ"/>
      <sheetName val="96977012 TJ"/>
      <sheetName val="96977002GZ"/>
      <sheetName val="96977002 TJ"/>
      <sheetName val="97004509GZ"/>
      <sheetName val="97004509 TJ"/>
      <sheetName val="97005323 GZ"/>
      <sheetName val="97005323 TJ"/>
      <sheetName val="97005326"/>
      <sheetName val="97005309"/>
      <sheetName val="97005305 -GZ"/>
      <sheetName val="97005305 -TJ"/>
      <sheetName val="97004808-GZ"/>
      <sheetName val="97004808-TJ"/>
      <sheetName val="9697933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C Standard Quotation Header"/>
      <sheetName val="Quotation Detail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zoomScale="90" zoomScaleNormal="90" workbookViewId="0">
      <selection activeCell="B31" sqref="B31"/>
    </sheetView>
  </sheetViews>
  <sheetFormatPr defaultRowHeight="14.25"/>
  <cols>
    <col min="1" max="1" width="9" style="15"/>
    <col min="2" max="2" width="60.625" style="15" customWidth="1"/>
    <col min="3" max="3" width="56.125" style="31" bestFit="1" customWidth="1"/>
    <col min="4" max="10" width="17.875" style="15" customWidth="1"/>
    <col min="11" max="16384" width="9" style="15"/>
  </cols>
  <sheetData>
    <row r="1" spans="2:3" ht="15.75">
      <c r="B1" s="156" t="s">
        <v>81</v>
      </c>
      <c r="C1" s="157"/>
    </row>
    <row r="2" spans="2:3" ht="15.75">
      <c r="B2" s="14" t="s">
        <v>55</v>
      </c>
      <c r="C2" s="16" t="s">
        <v>56</v>
      </c>
    </row>
    <row r="3" spans="2:3" ht="15.75">
      <c r="B3" s="14" t="s">
        <v>57</v>
      </c>
      <c r="C3" s="17" t="s">
        <v>152</v>
      </c>
    </row>
    <row r="4" spans="2:3" ht="15.75">
      <c r="B4" s="14" t="s">
        <v>58</v>
      </c>
      <c r="C4" s="16" t="s">
        <v>76</v>
      </c>
    </row>
    <row r="5" spans="2:3" ht="15.75">
      <c r="B5" s="14" t="s">
        <v>59</v>
      </c>
      <c r="C5" s="17">
        <v>100010</v>
      </c>
    </row>
    <row r="6" spans="2:3" ht="15.75">
      <c r="B6" s="14" t="s">
        <v>60</v>
      </c>
      <c r="C6" s="17" t="s">
        <v>77</v>
      </c>
    </row>
    <row r="7" spans="2:3" ht="15.75">
      <c r="B7" s="14" t="s">
        <v>23</v>
      </c>
      <c r="C7" s="17" t="s">
        <v>78</v>
      </c>
    </row>
    <row r="8" spans="2:3" ht="15.75">
      <c r="B8" s="14" t="s">
        <v>61</v>
      </c>
      <c r="C8" s="17" t="s">
        <v>62</v>
      </c>
    </row>
    <row r="9" spans="2:3" ht="15.75">
      <c r="B9" s="14" t="s">
        <v>63</v>
      </c>
      <c r="C9" s="18">
        <v>3000</v>
      </c>
    </row>
    <row r="10" spans="2:3" ht="15.75">
      <c r="B10" s="19" t="s">
        <v>64</v>
      </c>
      <c r="C10" s="20">
        <v>1.01</v>
      </c>
    </row>
    <row r="11" spans="2:3" ht="15.75">
      <c r="B11" s="19" t="s">
        <v>65</v>
      </c>
      <c r="C11" s="20">
        <f>ROUND(C10*C9,2)</f>
        <v>3030</v>
      </c>
    </row>
    <row r="12" spans="2:3" ht="15.75">
      <c r="B12" s="14" t="s">
        <v>66</v>
      </c>
      <c r="C12" s="21">
        <f>ROUND(C10*(1+C14),4)</f>
        <v>1.1817</v>
      </c>
    </row>
    <row r="13" spans="2:3" ht="15.75">
      <c r="B13" s="14" t="s">
        <v>67</v>
      </c>
      <c r="C13" s="21">
        <f>ROUND(C12*C9,4)</f>
        <v>3545.1</v>
      </c>
    </row>
    <row r="14" spans="2:3" ht="31.5">
      <c r="B14" s="22" t="s">
        <v>68</v>
      </c>
      <c r="C14" s="17">
        <v>0.17</v>
      </c>
    </row>
    <row r="15" spans="2:3" ht="15.75">
      <c r="B15" s="14" t="s">
        <v>24</v>
      </c>
      <c r="C15" s="17" t="s">
        <v>51</v>
      </c>
    </row>
    <row r="16" spans="2:3" ht="15.75">
      <c r="B16" s="14" t="s">
        <v>69</v>
      </c>
      <c r="C16" s="17" t="s">
        <v>82</v>
      </c>
    </row>
    <row r="17" spans="2:3" ht="15.75">
      <c r="B17" s="14" t="s">
        <v>70</v>
      </c>
      <c r="C17" s="17" t="s">
        <v>79</v>
      </c>
    </row>
    <row r="18" spans="2:3" ht="15.75">
      <c r="B18" s="14" t="s">
        <v>71</v>
      </c>
      <c r="C18" s="17" t="s">
        <v>154</v>
      </c>
    </row>
    <row r="19" spans="2:3" ht="15.75">
      <c r="B19" s="14" t="s">
        <v>25</v>
      </c>
      <c r="C19" s="17" t="s">
        <v>51</v>
      </c>
    </row>
    <row r="20" spans="2:3" ht="16.5">
      <c r="B20" s="14" t="s">
        <v>72</v>
      </c>
      <c r="C20" s="17" t="s">
        <v>157</v>
      </c>
    </row>
    <row r="21" spans="2:3" ht="16.5">
      <c r="B21" s="14" t="s">
        <v>73</v>
      </c>
      <c r="C21" s="17" t="s">
        <v>53</v>
      </c>
    </row>
    <row r="22" spans="2:3" ht="15.75">
      <c r="B22" s="14" t="s">
        <v>74</v>
      </c>
      <c r="C22" s="17">
        <v>960.94</v>
      </c>
    </row>
    <row r="23" spans="2:3" ht="15.75">
      <c r="B23" s="14" t="s">
        <v>75</v>
      </c>
      <c r="C23" s="17">
        <v>1124.31</v>
      </c>
    </row>
    <row r="24" spans="2:3" ht="15.75">
      <c r="B24" s="19" t="s">
        <v>26</v>
      </c>
      <c r="C24" s="23">
        <v>0</v>
      </c>
    </row>
    <row r="25" spans="2:3" ht="15.75">
      <c r="B25" s="19" t="s">
        <v>27</v>
      </c>
      <c r="C25" s="23">
        <v>0</v>
      </c>
    </row>
    <row r="26" spans="2:3">
      <c r="B26" s="8" t="s">
        <v>28</v>
      </c>
      <c r="C26" s="32" t="s">
        <v>80</v>
      </c>
    </row>
    <row r="27" spans="2:3">
      <c r="B27" s="8" t="s">
        <v>29</v>
      </c>
      <c r="C27" s="8">
        <v>15918425581</v>
      </c>
    </row>
    <row r="28" spans="2:3">
      <c r="B28" s="8" t="s">
        <v>30</v>
      </c>
      <c r="C28" s="32" t="s">
        <v>51</v>
      </c>
    </row>
    <row r="29" spans="2:3">
      <c r="B29" s="8"/>
      <c r="C29" s="8"/>
    </row>
    <row r="40" spans="2:10" ht="15.75" hidden="1">
      <c r="B40" s="24"/>
      <c r="C40" s="25"/>
      <c r="D40" s="25"/>
      <c r="E40" s="25"/>
      <c r="F40" s="24"/>
      <c r="G40" s="24"/>
      <c r="H40" s="24"/>
      <c r="I40" s="24"/>
      <c r="J40" s="24"/>
    </row>
    <row r="41" spans="2:10" ht="15.75" hidden="1">
      <c r="B41" s="24"/>
      <c r="C41" s="25"/>
      <c r="D41" s="25"/>
      <c r="E41" s="25"/>
      <c r="F41" s="24"/>
      <c r="G41" s="24"/>
      <c r="H41" s="24"/>
      <c r="I41" s="24"/>
      <c r="J41" s="24"/>
    </row>
    <row r="42" spans="2:10" ht="15.75" hidden="1">
      <c r="B42" s="26"/>
      <c r="C42" s="27"/>
      <c r="D42" s="28"/>
      <c r="E42" s="29"/>
      <c r="F42" s="29"/>
      <c r="G42" s="30"/>
      <c r="H42" s="30"/>
      <c r="I42" s="30"/>
      <c r="J42" s="30"/>
    </row>
    <row r="43" spans="2:10" ht="15.75" hidden="1">
      <c r="B43" s="26"/>
      <c r="C43" s="27"/>
      <c r="D43" s="28"/>
      <c r="E43" s="29"/>
      <c r="F43" s="29"/>
      <c r="G43" s="30"/>
      <c r="H43" s="30"/>
      <c r="I43" s="30"/>
      <c r="J43" s="30"/>
    </row>
    <row r="44" spans="2:10" ht="15.75" hidden="1">
      <c r="B44" s="26"/>
      <c r="C44" s="27"/>
      <c r="D44" s="28"/>
      <c r="E44" s="29"/>
      <c r="F44" s="29"/>
      <c r="G44" s="30"/>
      <c r="H44" s="30"/>
      <c r="I44" s="30"/>
      <c r="J44" s="30"/>
    </row>
    <row r="45" spans="2:10" ht="15.75" hidden="1">
      <c r="B45" s="26"/>
      <c r="C45" s="27"/>
      <c r="D45" s="28"/>
      <c r="E45" s="29"/>
      <c r="F45" s="29"/>
      <c r="G45" s="30"/>
      <c r="H45" s="30"/>
      <c r="I45" s="30"/>
      <c r="J45" s="30"/>
    </row>
    <row r="46" spans="2:10" ht="15.75" hidden="1">
      <c r="B46" s="26"/>
      <c r="C46" s="27"/>
      <c r="D46" s="28"/>
      <c r="E46" s="29"/>
      <c r="F46" s="29"/>
      <c r="G46" s="30"/>
      <c r="H46" s="30"/>
      <c r="I46" s="30"/>
      <c r="J46" s="30"/>
    </row>
  </sheetData>
  <protectedRanges>
    <protectedRange sqref="C2 C14 C24:C27" name="区域1"/>
    <protectedRange sqref="B1:C1" name="区域1_1"/>
    <protectedRange sqref="C3:C10" name="区域1_2"/>
    <protectedRange sqref="C15:C20" name="区域1_3"/>
    <protectedRange sqref="C22:C23" name="区域1_4"/>
    <protectedRange sqref="C21" name="区域1_4_1"/>
  </protectedRanges>
  <mergeCells count="1">
    <mergeCell ref="B1:C1"/>
  </mergeCells>
  <phoneticPr fontId="3" type="noConversion"/>
  <dataValidations count="5">
    <dataValidation type="list" allowBlank="1" showInputMessage="1" showErrorMessage="1" sqref="C21">
      <formula1>"盛捷,宝洁指定地点"</formula1>
    </dataValidation>
    <dataValidation type="custom" allowBlank="1" showInputMessage="1" showErrorMessage="1" errorTitle="输入错误" error="必须是整数" sqref="C24">
      <formula1>TRUNC(C24,0)=C24</formula1>
    </dataValidation>
    <dataValidation type="custom" allowBlank="1" showInputMessage="1" showErrorMessage="1" errorTitle="输入错误" error="必须是数字且最多2位小数" sqref="C9 C25">
      <formula1>TRUNC(C9,2)=C9</formula1>
    </dataValidation>
    <dataValidation type="custom" allowBlank="1" showErrorMessage="1" errorTitle="输入错误" error="必须是数字且最多2位小数" prompt="_x000a_" sqref="C10">
      <formula1>TRUNC(C10,2)=C10</formula1>
    </dataValidation>
    <dataValidation allowBlank="1" showInputMessage="1" sqref="C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6"/>
  <sheetViews>
    <sheetView tabSelected="1" topLeftCell="A22" zoomScale="85" zoomScaleNormal="85" zoomScaleSheetLayoutView="80" workbookViewId="0">
      <selection activeCell="A30" sqref="A30:XFD64"/>
    </sheetView>
  </sheetViews>
  <sheetFormatPr defaultRowHeight="15"/>
  <cols>
    <col min="1" max="1" width="2.25" style="2" customWidth="1"/>
    <col min="2" max="2" width="42.875" style="6" customWidth="1"/>
    <col min="3" max="3" width="12.75" style="7" customWidth="1"/>
    <col min="4" max="4" width="13.5" style="7" customWidth="1"/>
    <col min="5" max="5" width="17.5" style="7" customWidth="1"/>
    <col min="6" max="6" width="17.25" style="2" customWidth="1"/>
    <col min="7" max="7" width="10.125" style="2" customWidth="1"/>
    <col min="8" max="8" width="13.25" style="2" customWidth="1"/>
    <col min="9" max="9" width="7.25" style="2" customWidth="1"/>
    <col min="10" max="10" width="5.125" style="2" customWidth="1"/>
    <col min="11" max="11" width="9.5" style="2" customWidth="1"/>
    <col min="12" max="12" width="9" style="2"/>
    <col min="13" max="13" width="9" style="3"/>
    <col min="14" max="25" width="9" style="1"/>
    <col min="26" max="26" width="15.625" style="1" customWidth="1"/>
    <col min="27" max="28" width="9" style="3"/>
    <col min="29" max="31" width="9" style="1"/>
    <col min="32" max="32" width="9" style="3"/>
    <col min="33" max="34" width="9" style="2"/>
    <col min="35" max="35" width="1.125" style="2" customWidth="1"/>
    <col min="36" max="36" width="6.375" style="2" customWidth="1"/>
    <col min="37" max="16384" width="9" style="2"/>
  </cols>
  <sheetData>
    <row r="1" spans="2:32" s="35" customFormat="1" ht="27" customHeight="1">
      <c r="B1" s="199" t="s">
        <v>151</v>
      </c>
      <c r="C1" s="200"/>
      <c r="D1" s="200"/>
      <c r="E1" s="200"/>
      <c r="F1" s="34"/>
      <c r="M1" s="36"/>
      <c r="N1" s="37"/>
      <c r="O1" s="37"/>
      <c r="P1" s="37"/>
      <c r="Q1" s="34" t="s">
        <v>0</v>
      </c>
      <c r="R1" s="37"/>
      <c r="S1" s="37"/>
      <c r="T1" s="37"/>
      <c r="U1" s="37"/>
      <c r="V1" s="37"/>
      <c r="W1" s="37"/>
      <c r="X1" s="37"/>
      <c r="Y1" s="37"/>
      <c r="Z1" s="37"/>
      <c r="AA1" s="36"/>
      <c r="AB1" s="36"/>
      <c r="AC1" s="37"/>
      <c r="AD1" s="37"/>
      <c r="AE1" s="37"/>
      <c r="AF1" s="36"/>
    </row>
    <row r="2" spans="2:32" s="35" customFormat="1" ht="21.75" customHeight="1">
      <c r="B2" s="9" t="s">
        <v>31</v>
      </c>
      <c r="C2" s="201" t="s">
        <v>1</v>
      </c>
      <c r="D2" s="202"/>
      <c r="E2" s="203"/>
      <c r="F2" s="34"/>
      <c r="M2" s="36"/>
      <c r="N2" s="37"/>
      <c r="O2" s="37"/>
      <c r="P2" s="37"/>
      <c r="Q2" s="34"/>
      <c r="R2" s="37"/>
      <c r="S2" s="37"/>
      <c r="T2" s="37"/>
      <c r="U2" s="37"/>
      <c r="V2" s="37"/>
      <c r="W2" s="37"/>
      <c r="X2" s="37"/>
      <c r="Y2" s="37"/>
      <c r="Z2" s="37"/>
      <c r="AA2" s="36"/>
      <c r="AB2" s="36"/>
      <c r="AC2" s="37"/>
      <c r="AD2" s="37"/>
      <c r="AE2" s="37"/>
      <c r="AF2" s="36"/>
    </row>
    <row r="3" spans="2:32" s="35" customFormat="1" ht="30.75" customHeight="1">
      <c r="B3" s="9" t="s">
        <v>32</v>
      </c>
      <c r="C3" s="204" t="s">
        <v>153</v>
      </c>
      <c r="D3" s="205"/>
      <c r="E3" s="206"/>
      <c r="F3" s="5"/>
      <c r="G3" s="5"/>
      <c r="H3" s="37"/>
      <c r="I3" s="37"/>
      <c r="J3" s="37"/>
      <c r="K3" s="37"/>
      <c r="L3" s="37"/>
      <c r="M3" s="36"/>
      <c r="N3" s="37"/>
      <c r="O3" s="37"/>
      <c r="P3" s="37"/>
      <c r="Q3" s="34" t="s">
        <v>2</v>
      </c>
      <c r="R3" s="37"/>
      <c r="S3" s="37"/>
      <c r="T3" s="37"/>
      <c r="U3" s="37"/>
      <c r="V3" s="37"/>
      <c r="W3" s="37"/>
      <c r="X3" s="37"/>
      <c r="Y3" s="37"/>
      <c r="Z3" s="37"/>
      <c r="AA3" s="36"/>
      <c r="AB3" s="36"/>
      <c r="AC3" s="37"/>
      <c r="AD3" s="37"/>
      <c r="AE3" s="37"/>
      <c r="AF3" s="36"/>
    </row>
    <row r="4" spans="2:32" s="40" customFormat="1" ht="21.75" customHeight="1">
      <c r="B4" s="9" t="s">
        <v>33</v>
      </c>
      <c r="C4" s="201" t="s">
        <v>22</v>
      </c>
      <c r="D4" s="207"/>
      <c r="E4" s="208"/>
      <c r="F4" s="5"/>
      <c r="G4" s="5"/>
      <c r="H4" s="5"/>
      <c r="I4" s="5"/>
      <c r="J4" s="5"/>
      <c r="K4" s="5"/>
      <c r="L4" s="5"/>
      <c r="M4" s="38"/>
      <c r="N4" s="5"/>
      <c r="O4" s="5"/>
      <c r="P4" s="5"/>
      <c r="Q4" s="39" t="s">
        <v>3</v>
      </c>
      <c r="R4" s="5"/>
      <c r="S4" s="5"/>
      <c r="T4" s="5"/>
      <c r="U4" s="5"/>
      <c r="V4" s="5"/>
      <c r="W4" s="5"/>
      <c r="X4" s="5"/>
      <c r="Y4" s="5"/>
      <c r="Z4" s="5"/>
      <c r="AA4" s="38"/>
      <c r="AB4" s="38"/>
      <c r="AC4" s="5"/>
      <c r="AD4" s="5"/>
      <c r="AE4" s="5"/>
      <c r="AF4" s="38"/>
    </row>
    <row r="5" spans="2:32" s="40" customFormat="1" ht="21.75" customHeight="1">
      <c r="B5" s="9" t="s">
        <v>34</v>
      </c>
      <c r="C5" s="209">
        <v>100010</v>
      </c>
      <c r="D5" s="210"/>
      <c r="E5" s="210"/>
      <c r="F5" s="5"/>
      <c r="G5" s="5"/>
      <c r="H5" s="5"/>
      <c r="I5" s="5"/>
      <c r="J5" s="5"/>
      <c r="K5" s="5"/>
      <c r="L5" s="5"/>
      <c r="M5" s="38"/>
      <c r="N5" s="5"/>
      <c r="O5" s="5"/>
      <c r="P5" s="5"/>
      <c r="Q5" s="34" t="s">
        <v>4</v>
      </c>
      <c r="R5" s="5"/>
      <c r="S5" s="5"/>
      <c r="T5" s="5"/>
      <c r="U5" s="5"/>
      <c r="V5" s="5"/>
      <c r="W5" s="5"/>
      <c r="X5" s="5"/>
      <c r="Y5" s="5"/>
      <c r="Z5" s="5"/>
      <c r="AA5" s="38"/>
      <c r="AB5" s="38"/>
      <c r="AC5" s="5"/>
      <c r="AD5" s="5"/>
      <c r="AE5" s="5"/>
      <c r="AF5" s="38"/>
    </row>
    <row r="6" spans="2:32" s="40" customFormat="1" ht="21.75" customHeight="1">
      <c r="B6" s="9" t="s">
        <v>35</v>
      </c>
      <c r="C6" s="169" t="s">
        <v>49</v>
      </c>
      <c r="D6" s="170"/>
      <c r="E6" s="171"/>
      <c r="F6" s="5"/>
      <c r="G6" s="5"/>
      <c r="H6" s="5"/>
      <c r="I6" s="5"/>
      <c r="J6" s="5"/>
      <c r="K6" s="5"/>
      <c r="L6" s="5"/>
      <c r="M6" s="3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38"/>
      <c r="AB6" s="38"/>
      <c r="AC6" s="5"/>
      <c r="AD6" s="5"/>
      <c r="AE6" s="5"/>
      <c r="AF6" s="38"/>
    </row>
    <row r="7" spans="2:32" s="40" customFormat="1" ht="30.75" customHeight="1">
      <c r="B7" s="9" t="s">
        <v>23</v>
      </c>
      <c r="C7" s="172" t="s">
        <v>50</v>
      </c>
      <c r="D7" s="173"/>
      <c r="E7" s="174"/>
      <c r="F7" s="5"/>
      <c r="G7" s="41"/>
      <c r="H7" s="5"/>
      <c r="I7" s="5"/>
      <c r="J7" s="5"/>
      <c r="K7" s="5"/>
      <c r="L7" s="5"/>
      <c r="M7" s="3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38"/>
      <c r="AB7" s="38"/>
      <c r="AC7" s="5"/>
      <c r="AD7" s="5"/>
      <c r="AE7" s="5"/>
      <c r="AF7" s="38"/>
    </row>
    <row r="8" spans="2:32" s="40" customFormat="1" ht="21.75" customHeight="1">
      <c r="B8" s="9" t="s">
        <v>36</v>
      </c>
      <c r="C8" s="172" t="s">
        <v>8</v>
      </c>
      <c r="D8" s="173"/>
      <c r="E8" s="174"/>
      <c r="F8" s="5"/>
      <c r="G8" s="41"/>
      <c r="H8" s="5"/>
      <c r="I8" s="5"/>
      <c r="J8" s="5"/>
      <c r="K8" s="5"/>
      <c r="L8" s="5"/>
      <c r="M8" s="3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38"/>
      <c r="AB8" s="38"/>
      <c r="AC8" s="5"/>
      <c r="AD8" s="5"/>
      <c r="AE8" s="5"/>
      <c r="AF8" s="38"/>
    </row>
    <row r="9" spans="2:32" s="40" customFormat="1" ht="21.75" customHeight="1">
      <c r="B9" s="9" t="s">
        <v>37</v>
      </c>
      <c r="C9" s="175">
        <v>3000</v>
      </c>
      <c r="D9" s="176"/>
      <c r="E9" s="176"/>
      <c r="F9" s="5"/>
      <c r="G9" s="5"/>
      <c r="H9" s="5"/>
      <c r="I9" s="5"/>
      <c r="J9" s="5"/>
      <c r="K9" s="5"/>
      <c r="L9" s="5"/>
      <c r="M9" s="38"/>
      <c r="N9" s="5"/>
      <c r="O9" s="5"/>
      <c r="P9" s="5"/>
      <c r="Q9" s="42" t="s">
        <v>5</v>
      </c>
      <c r="R9" s="5"/>
      <c r="S9" s="5"/>
      <c r="T9" s="5"/>
      <c r="U9" s="5"/>
      <c r="V9" s="5"/>
      <c r="W9" s="5"/>
      <c r="X9" s="5"/>
      <c r="Y9" s="5"/>
      <c r="Z9" s="5"/>
      <c r="AA9" s="38"/>
      <c r="AB9" s="38"/>
      <c r="AC9" s="5"/>
      <c r="AD9" s="5"/>
      <c r="AE9" s="5"/>
      <c r="AF9" s="38"/>
    </row>
    <row r="10" spans="2:32" s="40" customFormat="1" ht="21.75" customHeight="1">
      <c r="B10" s="12" t="s">
        <v>38</v>
      </c>
      <c r="C10" s="177">
        <v>1.01</v>
      </c>
      <c r="D10" s="178"/>
      <c r="E10" s="178"/>
      <c r="F10" s="4"/>
      <c r="G10" s="5"/>
      <c r="H10" s="211"/>
      <c r="I10" s="5"/>
      <c r="J10" s="5"/>
      <c r="K10" s="5"/>
      <c r="L10" s="5"/>
      <c r="M10" s="38"/>
      <c r="N10" s="5"/>
      <c r="O10" s="5"/>
      <c r="P10" s="5"/>
      <c r="Q10" s="4" t="s">
        <v>6</v>
      </c>
      <c r="R10" s="5"/>
      <c r="S10" s="5"/>
      <c r="T10" s="5"/>
      <c r="U10" s="5"/>
      <c r="V10" s="5"/>
      <c r="W10" s="5"/>
      <c r="X10" s="5"/>
      <c r="Y10" s="5"/>
      <c r="Z10" s="5"/>
      <c r="AA10" s="38"/>
      <c r="AB10" s="38"/>
      <c r="AC10" s="5"/>
      <c r="AD10" s="5"/>
      <c r="AE10" s="5"/>
      <c r="AF10" s="38"/>
    </row>
    <row r="11" spans="2:32" s="40" customFormat="1" ht="21.75" customHeight="1">
      <c r="B11" s="11" t="s">
        <v>39</v>
      </c>
      <c r="C11" s="177">
        <f>ROUND(C10*C9,2)</f>
        <v>3030</v>
      </c>
      <c r="D11" s="178">
        <f>ROUND(D10*D9,2)</f>
        <v>0</v>
      </c>
      <c r="E11" s="178">
        <f>ROUND(E10*E9,2)</f>
        <v>0</v>
      </c>
      <c r="F11" s="4"/>
      <c r="G11" s="5"/>
      <c r="H11" s="211"/>
      <c r="I11" s="5"/>
      <c r="J11" s="5"/>
      <c r="K11" s="5"/>
      <c r="L11" s="5"/>
      <c r="M11" s="38"/>
      <c r="N11" s="5"/>
      <c r="O11" s="5"/>
      <c r="P11" s="5"/>
      <c r="Q11" s="4" t="s">
        <v>7</v>
      </c>
      <c r="R11" s="5"/>
      <c r="S11" s="5"/>
      <c r="T11" s="5"/>
      <c r="U11" s="5"/>
      <c r="V11" s="5"/>
      <c r="W11" s="5"/>
      <c r="X11" s="5"/>
      <c r="Y11" s="5"/>
      <c r="Z11" s="5"/>
      <c r="AA11" s="38"/>
      <c r="AB11" s="38"/>
      <c r="AC11" s="5"/>
      <c r="AD11" s="5"/>
      <c r="AE11" s="5"/>
      <c r="AF11" s="38"/>
    </row>
    <row r="12" spans="2:32" s="40" customFormat="1" ht="21.75" customHeight="1">
      <c r="B12" s="9" t="s">
        <v>40</v>
      </c>
      <c r="C12" s="213">
        <f>ROUND(C10*(1+C14),4)</f>
        <v>1.1817</v>
      </c>
      <c r="D12" s="214">
        <f>ROUND(D10*(1+D14),4)</f>
        <v>0</v>
      </c>
      <c r="E12" s="214">
        <f>ROUND(E10*(1+E14),4)</f>
        <v>0</v>
      </c>
      <c r="F12" s="13"/>
      <c r="G12" s="43"/>
      <c r="H12" s="44"/>
      <c r="I12" s="5"/>
      <c r="J12" s="5"/>
      <c r="K12" s="5"/>
      <c r="L12" s="5"/>
      <c r="M12" s="38"/>
      <c r="N12" s="5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38"/>
      <c r="AB12" s="38"/>
      <c r="AC12" s="5"/>
      <c r="AD12" s="5"/>
      <c r="AE12" s="5"/>
      <c r="AF12" s="38"/>
    </row>
    <row r="13" spans="2:32" s="40" customFormat="1" ht="21.75" customHeight="1">
      <c r="B13" s="9" t="s">
        <v>41</v>
      </c>
      <c r="C13" s="215">
        <f>ROUND(C12*C9,4)</f>
        <v>3545.1</v>
      </c>
      <c r="D13" s="216">
        <f>ROUND(D12*D9,4)</f>
        <v>0</v>
      </c>
      <c r="E13" s="216">
        <f>ROUND(E12*E9,4)</f>
        <v>0</v>
      </c>
      <c r="F13" s="13"/>
      <c r="G13" s="45"/>
      <c r="H13" s="43"/>
      <c r="I13" s="5"/>
      <c r="J13" s="5"/>
      <c r="K13" s="5"/>
      <c r="L13" s="5"/>
      <c r="M13" s="38"/>
      <c r="N13" s="5"/>
      <c r="O13" s="5"/>
      <c r="P13" s="5"/>
      <c r="Q13" s="46" t="s">
        <v>9</v>
      </c>
      <c r="R13" s="5"/>
      <c r="S13" s="5"/>
      <c r="T13" s="5"/>
      <c r="U13" s="5"/>
      <c r="V13" s="5"/>
      <c r="W13" s="5"/>
      <c r="X13" s="5"/>
      <c r="Y13" s="5"/>
      <c r="Z13" s="5"/>
      <c r="AA13" s="38"/>
      <c r="AB13" s="38"/>
      <c r="AC13" s="5"/>
      <c r="AD13" s="5"/>
      <c r="AE13" s="5"/>
      <c r="AF13" s="38"/>
    </row>
    <row r="14" spans="2:32" s="40" customFormat="1" ht="30" customHeight="1">
      <c r="B14" s="9" t="s">
        <v>42</v>
      </c>
      <c r="C14" s="217">
        <v>0.17</v>
      </c>
      <c r="D14" s="218"/>
      <c r="E14" s="219"/>
      <c r="F14" s="13"/>
      <c r="G14" s="43"/>
      <c r="H14" s="43"/>
      <c r="I14" s="5"/>
      <c r="J14" s="5"/>
      <c r="K14" s="5"/>
      <c r="L14" s="5"/>
      <c r="M14" s="3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38"/>
      <c r="AB14" s="38"/>
      <c r="AC14" s="5"/>
      <c r="AD14" s="5"/>
      <c r="AE14" s="5"/>
      <c r="AF14" s="38"/>
    </row>
    <row r="15" spans="2:32" s="40" customFormat="1" ht="21.75" customHeight="1">
      <c r="B15" s="9" t="s">
        <v>24</v>
      </c>
      <c r="C15" s="220" t="s">
        <v>51</v>
      </c>
      <c r="D15" s="221"/>
      <c r="E15" s="222"/>
      <c r="F15" s="13"/>
      <c r="G15" s="43"/>
      <c r="H15" s="43"/>
      <c r="I15" s="5"/>
      <c r="J15" s="5"/>
      <c r="K15" s="5"/>
      <c r="L15" s="5"/>
      <c r="M15" s="38"/>
      <c r="N15" s="5"/>
      <c r="O15" s="5"/>
      <c r="P15" s="5"/>
      <c r="Q15" s="5" t="s">
        <v>10</v>
      </c>
      <c r="R15" s="5"/>
      <c r="S15" s="5"/>
      <c r="T15" s="5"/>
      <c r="U15" s="5"/>
      <c r="V15" s="5"/>
      <c r="W15" s="5"/>
      <c r="X15" s="5"/>
      <c r="Y15" s="5"/>
      <c r="Z15" s="5"/>
      <c r="AA15" s="38"/>
      <c r="AB15" s="38"/>
      <c r="AC15" s="5"/>
      <c r="AD15" s="5"/>
      <c r="AE15" s="5"/>
      <c r="AF15" s="38"/>
    </row>
    <row r="16" spans="2:32" s="40" customFormat="1" ht="21.75" customHeight="1">
      <c r="B16" s="9" t="s">
        <v>43</v>
      </c>
      <c r="C16" s="223" t="s">
        <v>83</v>
      </c>
      <c r="D16" s="224"/>
      <c r="E16" s="224"/>
      <c r="F16" s="236"/>
      <c r="G16" s="237"/>
      <c r="H16" s="237"/>
      <c r="I16" s="5"/>
      <c r="J16" s="5"/>
      <c r="K16" s="5"/>
      <c r="L16" s="5"/>
      <c r="M16" s="38"/>
      <c r="N16" s="5"/>
      <c r="O16" s="5"/>
      <c r="P16" s="5"/>
      <c r="Q16" s="47" t="s">
        <v>11</v>
      </c>
      <c r="R16" s="5"/>
      <c r="S16" s="48" t="s">
        <v>12</v>
      </c>
      <c r="T16" s="5"/>
      <c r="U16" s="5"/>
      <c r="V16" s="5"/>
      <c r="W16" s="5"/>
      <c r="X16" s="5"/>
      <c r="Y16" s="5"/>
      <c r="Z16" s="5"/>
      <c r="AA16" s="38"/>
      <c r="AB16" s="38"/>
      <c r="AC16" s="5"/>
      <c r="AD16" s="5"/>
      <c r="AE16" s="5"/>
      <c r="AF16" s="38"/>
    </row>
    <row r="17" spans="2:32" s="40" customFormat="1" ht="21.75" customHeight="1">
      <c r="B17" s="9" t="s">
        <v>44</v>
      </c>
      <c r="C17" s="169" t="s">
        <v>15</v>
      </c>
      <c r="D17" s="225"/>
      <c r="E17" s="226"/>
      <c r="F17" s="49"/>
      <c r="M17" s="38"/>
      <c r="N17" s="5"/>
      <c r="O17" s="5"/>
      <c r="P17" s="5"/>
      <c r="Q17" s="47" t="s">
        <v>13</v>
      </c>
      <c r="R17" s="5"/>
      <c r="S17" s="48" t="s">
        <v>14</v>
      </c>
      <c r="T17" s="5"/>
      <c r="U17" s="5"/>
      <c r="V17" s="5"/>
      <c r="W17" s="5"/>
      <c r="X17" s="5"/>
      <c r="Y17" s="5"/>
      <c r="Z17" s="5"/>
      <c r="AA17" s="38"/>
      <c r="AB17" s="38"/>
      <c r="AC17" s="5"/>
      <c r="AD17" s="5"/>
      <c r="AE17" s="5"/>
      <c r="AF17" s="38"/>
    </row>
    <row r="18" spans="2:32" s="40" customFormat="1" ht="21.75" customHeight="1">
      <c r="B18" s="9" t="s">
        <v>45</v>
      </c>
      <c r="C18" s="169" t="s">
        <v>155</v>
      </c>
      <c r="D18" s="170"/>
      <c r="E18" s="171"/>
      <c r="F18" s="49"/>
      <c r="M18" s="38"/>
      <c r="N18" s="5"/>
      <c r="O18" s="5"/>
      <c r="P18" s="5"/>
      <c r="Q18" s="47" t="s">
        <v>16</v>
      </c>
      <c r="R18" s="5"/>
      <c r="S18" s="50" t="s">
        <v>17</v>
      </c>
      <c r="T18" s="5"/>
      <c r="U18" s="5"/>
      <c r="V18" s="5"/>
      <c r="W18" s="5"/>
      <c r="X18" s="5"/>
      <c r="Y18" s="5"/>
      <c r="Z18" s="5"/>
      <c r="AA18" s="38"/>
      <c r="AB18" s="38"/>
      <c r="AC18" s="5"/>
      <c r="AD18" s="5"/>
      <c r="AE18" s="5"/>
      <c r="AF18" s="38"/>
    </row>
    <row r="19" spans="2:32" s="40" customFormat="1" ht="28.5" customHeight="1">
      <c r="B19" s="9" t="s">
        <v>25</v>
      </c>
      <c r="C19" s="227" t="s">
        <v>51</v>
      </c>
      <c r="D19" s="228"/>
      <c r="E19" s="229"/>
      <c r="F19" s="51" t="s">
        <v>52</v>
      </c>
      <c r="M19" s="38"/>
      <c r="N19" s="5"/>
      <c r="O19" s="5"/>
      <c r="P19" s="5"/>
      <c r="Q19" s="47"/>
      <c r="R19" s="5"/>
      <c r="S19" s="50"/>
      <c r="T19" s="5"/>
      <c r="U19" s="5"/>
      <c r="V19" s="5"/>
      <c r="W19" s="5"/>
      <c r="X19" s="5"/>
      <c r="Y19" s="5"/>
      <c r="Z19" s="5"/>
      <c r="AA19" s="38"/>
      <c r="AB19" s="38"/>
      <c r="AC19" s="5"/>
      <c r="AD19" s="5"/>
      <c r="AE19" s="5"/>
      <c r="AF19" s="38"/>
    </row>
    <row r="20" spans="2:32" s="40" customFormat="1" ht="26.25" customHeight="1">
      <c r="B20" s="9" t="s">
        <v>46</v>
      </c>
      <c r="C20" s="230" t="s">
        <v>156</v>
      </c>
      <c r="D20" s="231"/>
      <c r="E20" s="232"/>
      <c r="F20" s="49"/>
      <c r="M20" s="38"/>
      <c r="N20" s="5"/>
      <c r="O20" s="5"/>
      <c r="P20" s="5"/>
      <c r="Q20" s="47"/>
      <c r="R20" s="5"/>
      <c r="S20" s="50"/>
      <c r="T20" s="5"/>
      <c r="U20" s="5"/>
      <c r="V20" s="5"/>
      <c r="W20" s="5"/>
      <c r="X20" s="5"/>
      <c r="Y20" s="5"/>
      <c r="Z20" s="5"/>
      <c r="AA20" s="38"/>
      <c r="AB20" s="38"/>
      <c r="AC20" s="5"/>
      <c r="AD20" s="5"/>
      <c r="AE20" s="5"/>
      <c r="AF20" s="38"/>
    </row>
    <row r="21" spans="2:32" s="40" customFormat="1" ht="16.5" customHeight="1">
      <c r="B21" s="14" t="s">
        <v>54</v>
      </c>
      <c r="C21" s="233" t="s">
        <v>53</v>
      </c>
      <c r="D21" s="234"/>
      <c r="E21" s="235"/>
      <c r="F21" s="49"/>
      <c r="M21" s="38"/>
      <c r="N21" s="5"/>
      <c r="O21" s="5"/>
      <c r="P21" s="5"/>
      <c r="Q21" s="47"/>
      <c r="R21" s="5"/>
      <c r="S21" s="50"/>
      <c r="T21" s="5"/>
      <c r="U21" s="5"/>
      <c r="V21" s="5"/>
      <c r="W21" s="5"/>
      <c r="X21" s="5"/>
      <c r="Y21" s="5"/>
      <c r="Z21" s="5"/>
      <c r="AA21" s="38"/>
      <c r="AB21" s="38"/>
      <c r="AC21" s="5"/>
      <c r="AD21" s="5"/>
      <c r="AE21" s="5"/>
      <c r="AF21" s="38"/>
    </row>
    <row r="22" spans="2:32" s="40" customFormat="1" ht="21.75" customHeight="1">
      <c r="B22" s="9" t="s">
        <v>47</v>
      </c>
      <c r="C22" s="182">
        <v>960.94</v>
      </c>
      <c r="D22" s="183"/>
      <c r="E22" s="184"/>
      <c r="F22" s="5"/>
      <c r="G22" s="5"/>
      <c r="M22" s="38"/>
      <c r="N22" s="5"/>
      <c r="O22" s="5"/>
      <c r="P22" s="5"/>
      <c r="Q22" s="47" t="s">
        <v>18</v>
      </c>
      <c r="R22" s="5"/>
      <c r="S22" s="5"/>
      <c r="T22" s="5"/>
      <c r="U22" s="5"/>
      <c r="V22" s="5"/>
      <c r="W22" s="5"/>
      <c r="X22" s="5"/>
      <c r="Y22" s="5"/>
      <c r="Z22" s="5"/>
      <c r="AA22" s="38"/>
      <c r="AB22" s="38"/>
      <c r="AC22" s="5"/>
      <c r="AD22" s="5"/>
      <c r="AE22" s="5"/>
      <c r="AF22" s="38"/>
    </row>
    <row r="23" spans="2:32" s="40" customFormat="1" ht="21.75" customHeight="1">
      <c r="B23" s="9" t="s">
        <v>48</v>
      </c>
      <c r="C23" s="182">
        <v>1124.31</v>
      </c>
      <c r="D23" s="183"/>
      <c r="E23" s="184"/>
      <c r="F23" s="5"/>
      <c r="G23" s="5"/>
      <c r="M23" s="38"/>
      <c r="N23" s="5"/>
      <c r="O23" s="5"/>
      <c r="P23" s="5"/>
      <c r="Q23" s="47" t="s">
        <v>19</v>
      </c>
      <c r="R23" s="5"/>
      <c r="S23" s="52"/>
      <c r="T23" s="5"/>
      <c r="U23" s="5"/>
      <c r="V23" s="5"/>
      <c r="W23" s="5"/>
      <c r="X23" s="5"/>
      <c r="Y23" s="5"/>
      <c r="Z23" s="5"/>
      <c r="AA23" s="38"/>
      <c r="AB23" s="38"/>
      <c r="AC23" s="5"/>
      <c r="AD23" s="5"/>
      <c r="AE23" s="5"/>
      <c r="AF23" s="38"/>
    </row>
    <row r="24" spans="2:32" s="40" customFormat="1" ht="21.75" customHeight="1">
      <c r="B24" s="11" t="s">
        <v>26</v>
      </c>
      <c r="C24" s="185">
        <v>0</v>
      </c>
      <c r="D24" s="186"/>
      <c r="E24" s="186"/>
      <c r="F24" s="4"/>
      <c r="G24" s="53"/>
      <c r="M24" s="38"/>
      <c r="N24" s="5"/>
      <c r="O24" s="5"/>
      <c r="P24" s="5"/>
      <c r="Q24" s="47" t="s">
        <v>20</v>
      </c>
      <c r="R24" s="5"/>
      <c r="S24" s="5"/>
      <c r="T24" s="5"/>
      <c r="U24" s="5"/>
      <c r="V24" s="5"/>
      <c r="W24" s="5"/>
      <c r="X24" s="5"/>
      <c r="Y24" s="5"/>
      <c r="Z24" s="5"/>
      <c r="AA24" s="38"/>
      <c r="AB24" s="38"/>
      <c r="AC24" s="5"/>
      <c r="AD24" s="5"/>
      <c r="AE24" s="5"/>
      <c r="AF24" s="38"/>
    </row>
    <row r="25" spans="2:32" s="40" customFormat="1" ht="21.75" customHeight="1">
      <c r="B25" s="11" t="s">
        <v>27</v>
      </c>
      <c r="C25" s="187">
        <v>0</v>
      </c>
      <c r="D25" s="188"/>
      <c r="E25" s="189"/>
      <c r="F25" s="4"/>
      <c r="G25" s="54"/>
      <c r="M25" s="38"/>
      <c r="N25" s="5"/>
      <c r="O25" s="5"/>
      <c r="P25" s="5"/>
      <c r="Q25" s="47"/>
      <c r="R25" s="5"/>
      <c r="S25" s="5"/>
      <c r="T25" s="5"/>
      <c r="U25" s="5"/>
      <c r="V25" s="5"/>
      <c r="W25" s="5"/>
      <c r="X25" s="5"/>
      <c r="Y25" s="5"/>
      <c r="Z25" s="5"/>
      <c r="AA25" s="38"/>
      <c r="AB25" s="38"/>
      <c r="AC25" s="5"/>
      <c r="AD25" s="5"/>
      <c r="AE25" s="5"/>
      <c r="AF25" s="38"/>
    </row>
    <row r="26" spans="2:32" s="40" customFormat="1" ht="21.75" customHeight="1">
      <c r="B26" s="10" t="s">
        <v>28</v>
      </c>
      <c r="C26" s="179" t="s">
        <v>21</v>
      </c>
      <c r="D26" s="180"/>
      <c r="E26" s="181"/>
      <c r="F26" s="4"/>
      <c r="G26" s="54"/>
      <c r="M26" s="38"/>
      <c r="N26" s="5"/>
      <c r="O26" s="5"/>
      <c r="P26" s="5"/>
      <c r="Q26" s="47"/>
      <c r="R26" s="5"/>
      <c r="S26" s="5"/>
      <c r="T26" s="5"/>
      <c r="U26" s="5"/>
      <c r="V26" s="5"/>
      <c r="W26" s="5"/>
      <c r="X26" s="5"/>
      <c r="Y26" s="5"/>
      <c r="Z26" s="5"/>
      <c r="AA26" s="38"/>
      <c r="AB26" s="38"/>
      <c r="AC26" s="5"/>
      <c r="AD26" s="5"/>
      <c r="AE26" s="5"/>
      <c r="AF26" s="38"/>
    </row>
    <row r="27" spans="2:32" s="40" customFormat="1" ht="21.75" customHeight="1">
      <c r="B27" s="10" t="s">
        <v>29</v>
      </c>
      <c r="C27" s="190">
        <v>15918425581</v>
      </c>
      <c r="D27" s="191"/>
      <c r="E27" s="192"/>
      <c r="F27" s="4"/>
      <c r="G27" s="54"/>
      <c r="M27" s="38"/>
      <c r="N27" s="5"/>
      <c r="O27" s="5"/>
      <c r="P27" s="5"/>
      <c r="Q27" s="47"/>
      <c r="R27" s="5"/>
      <c r="S27" s="5"/>
      <c r="T27" s="5"/>
      <c r="U27" s="5"/>
      <c r="V27" s="5"/>
      <c r="W27" s="5"/>
      <c r="X27" s="5"/>
      <c r="Y27" s="5"/>
      <c r="Z27" s="5"/>
      <c r="AA27" s="38"/>
      <c r="AB27" s="38"/>
      <c r="AC27" s="5"/>
      <c r="AD27" s="5"/>
      <c r="AE27" s="5"/>
      <c r="AF27" s="38"/>
    </row>
    <row r="28" spans="2:32" s="40" customFormat="1" ht="21.75" customHeight="1">
      <c r="B28" s="10" t="s">
        <v>30</v>
      </c>
      <c r="C28" s="238" t="s">
        <v>51</v>
      </c>
      <c r="D28" s="239"/>
      <c r="E28" s="240"/>
      <c r="F28" s="4"/>
      <c r="G28" s="54"/>
      <c r="M28" s="38"/>
      <c r="N28" s="5"/>
      <c r="O28" s="5"/>
      <c r="P28" s="5"/>
      <c r="Q28" s="47"/>
      <c r="R28" s="5"/>
      <c r="S28" s="5"/>
      <c r="T28" s="5"/>
      <c r="U28" s="5"/>
      <c r="V28" s="5"/>
      <c r="W28" s="5"/>
      <c r="X28" s="5"/>
      <c r="Y28" s="5"/>
      <c r="Z28" s="5"/>
      <c r="AA28" s="38"/>
      <c r="AB28" s="38"/>
      <c r="AC28" s="5"/>
      <c r="AD28" s="5"/>
      <c r="AE28" s="5"/>
      <c r="AF28" s="38"/>
    </row>
    <row r="29" spans="2:32" s="40" customFormat="1" ht="21.75" customHeight="1">
      <c r="B29" s="8"/>
      <c r="C29" s="179"/>
      <c r="D29" s="180"/>
      <c r="E29" s="181"/>
      <c r="M29" s="38"/>
      <c r="N29" s="5"/>
      <c r="O29" s="5"/>
      <c r="P29" s="5"/>
      <c r="Q29" s="47"/>
      <c r="R29" s="5"/>
      <c r="S29" s="5"/>
      <c r="T29" s="5"/>
      <c r="U29" s="5"/>
      <c r="V29" s="5"/>
      <c r="W29" s="5"/>
      <c r="X29" s="5"/>
      <c r="Y29" s="5"/>
      <c r="Z29" s="5"/>
      <c r="AA29" s="38"/>
      <c r="AB29" s="38"/>
      <c r="AC29" s="5"/>
      <c r="AD29" s="5"/>
      <c r="AE29" s="5"/>
      <c r="AF29" s="38"/>
    </row>
    <row r="30" spans="2:32" s="40" customFormat="1" ht="26.25" customHeight="1">
      <c r="B30" s="153"/>
      <c r="C30" s="154"/>
      <c r="D30" s="154"/>
      <c r="E30" s="154"/>
      <c r="F30" s="152" t="s">
        <v>158</v>
      </c>
      <c r="M30" s="38"/>
      <c r="N30" s="5"/>
      <c r="O30" s="5"/>
      <c r="P30" s="5"/>
      <c r="Q30" s="47"/>
      <c r="R30" s="5"/>
      <c r="S30" s="5"/>
      <c r="T30" s="5"/>
      <c r="U30" s="5"/>
      <c r="V30" s="5"/>
      <c r="W30" s="5"/>
      <c r="X30" s="5"/>
      <c r="Y30" s="5"/>
      <c r="Z30" s="5"/>
      <c r="AA30" s="38"/>
      <c r="AB30" s="38"/>
      <c r="AC30" s="5"/>
      <c r="AD30" s="5"/>
      <c r="AE30" s="5"/>
      <c r="AF30" s="38"/>
    </row>
    <row r="31" spans="2:32" s="33" customFormat="1" ht="30.75" hidden="1" customHeight="1">
      <c r="B31" s="55" t="s">
        <v>84</v>
      </c>
      <c r="C31" s="56"/>
      <c r="D31" s="56"/>
      <c r="E31" s="155"/>
      <c r="F31" s="57" t="s">
        <v>85</v>
      </c>
      <c r="G31" s="241" t="s">
        <v>86</v>
      </c>
      <c r="H31" s="242"/>
      <c r="I31" s="58"/>
      <c r="J31" s="59"/>
      <c r="K31" s="60"/>
      <c r="L31" s="2"/>
    </row>
    <row r="32" spans="2:32" ht="25.5" hidden="1" customHeight="1">
      <c r="B32" s="61" t="s">
        <v>87</v>
      </c>
      <c r="C32" s="62">
        <v>57</v>
      </c>
      <c r="D32" s="62" t="s">
        <v>88</v>
      </c>
      <c r="E32" s="62">
        <v>24</v>
      </c>
      <c r="F32" s="61" t="s">
        <v>89</v>
      </c>
      <c r="G32" s="243">
        <v>3000</v>
      </c>
      <c r="H32" s="244"/>
      <c r="I32" s="58"/>
      <c r="J32" s="63"/>
      <c r="K32" s="64"/>
    </row>
    <row r="33" spans="2:12" ht="25.5" hidden="1" customHeight="1">
      <c r="B33" s="61" t="s">
        <v>90</v>
      </c>
      <c r="C33" s="62">
        <f>C32+12</f>
        <v>69</v>
      </c>
      <c r="D33" s="62" t="s">
        <v>88</v>
      </c>
      <c r="E33" s="62">
        <f>E32+12</f>
        <v>36</v>
      </c>
      <c r="F33" s="245"/>
      <c r="G33" s="245"/>
      <c r="H33" s="245"/>
      <c r="I33" s="212" t="s">
        <v>91</v>
      </c>
      <c r="J33" s="212"/>
      <c r="K33" s="65"/>
      <c r="L33" s="66"/>
    </row>
    <row r="34" spans="2:12" ht="34.5" hidden="1" customHeight="1">
      <c r="B34" s="67" t="s">
        <v>92</v>
      </c>
      <c r="C34" s="250">
        <f>C33*E33/1000000</f>
        <v>2.4840000000000001E-3</v>
      </c>
      <c r="D34" s="250"/>
      <c r="E34" s="250"/>
      <c r="F34" s="67" t="s">
        <v>93</v>
      </c>
      <c r="G34" s="250">
        <f>G32*C34</f>
        <v>7.452</v>
      </c>
      <c r="H34" s="250"/>
      <c r="I34" s="251">
        <f>(52*27.3)/1000000*G32</f>
        <v>4.2587999999999999</v>
      </c>
      <c r="J34" s="251"/>
      <c r="K34" s="66"/>
      <c r="L34" s="58"/>
    </row>
    <row r="35" spans="2:12" ht="25.5" hidden="1" customHeight="1">
      <c r="B35" s="252" t="s">
        <v>94</v>
      </c>
      <c r="C35" s="253"/>
      <c r="D35" s="253"/>
      <c r="E35" s="253"/>
      <c r="F35" s="253"/>
      <c r="G35" s="254"/>
      <c r="H35" s="254"/>
      <c r="I35" s="68"/>
      <c r="J35" s="68"/>
      <c r="K35" s="68"/>
      <c r="L35" s="68"/>
    </row>
    <row r="36" spans="2:12" ht="22.5" hidden="1" customHeight="1">
      <c r="B36" s="197" t="s">
        <v>146</v>
      </c>
      <c r="C36" s="255">
        <f>H37*G34</f>
        <v>149.93424000000002</v>
      </c>
      <c r="D36" s="257" t="s">
        <v>95</v>
      </c>
      <c r="E36" s="249"/>
      <c r="F36" s="249"/>
      <c r="G36" s="69">
        <v>20.12</v>
      </c>
      <c r="H36" s="70" t="s">
        <v>96</v>
      </c>
      <c r="I36" s="246" t="s">
        <v>97</v>
      </c>
      <c r="J36" s="247"/>
      <c r="K36" s="71"/>
      <c r="L36" s="58"/>
    </row>
    <row r="37" spans="2:12" ht="22.5" hidden="1" customHeight="1">
      <c r="B37" s="198"/>
      <c r="C37" s="256"/>
      <c r="D37" s="248" t="s">
        <v>98</v>
      </c>
      <c r="E37" s="249"/>
      <c r="F37" s="72"/>
      <c r="G37" s="73" t="s">
        <v>99</v>
      </c>
      <c r="H37" s="74">
        <f>G36*F37+G36</f>
        <v>20.12</v>
      </c>
      <c r="I37" s="70" t="s">
        <v>96</v>
      </c>
      <c r="J37" s="75"/>
      <c r="K37" s="76"/>
      <c r="L37" s="58"/>
    </row>
    <row r="38" spans="2:12" ht="22.5" hidden="1" customHeight="1">
      <c r="B38" s="197" t="s">
        <v>145</v>
      </c>
      <c r="C38" s="255">
        <f>H39*G34</f>
        <v>26.752679999999998</v>
      </c>
      <c r="D38" s="257" t="s">
        <v>95</v>
      </c>
      <c r="E38" s="249"/>
      <c r="F38" s="249"/>
      <c r="G38" s="69">
        <v>3.59</v>
      </c>
      <c r="H38" s="70" t="s">
        <v>96</v>
      </c>
      <c r="I38" s="246" t="s">
        <v>97</v>
      </c>
      <c r="J38" s="247"/>
      <c r="K38" s="76"/>
      <c r="L38" s="58"/>
    </row>
    <row r="39" spans="2:12" ht="22.5" hidden="1" customHeight="1">
      <c r="B39" s="198"/>
      <c r="C39" s="256"/>
      <c r="D39" s="248" t="s">
        <v>98</v>
      </c>
      <c r="E39" s="249"/>
      <c r="F39" s="72"/>
      <c r="G39" s="73" t="s">
        <v>99</v>
      </c>
      <c r="H39" s="74">
        <f>G38*F39+G38</f>
        <v>3.59</v>
      </c>
      <c r="I39" s="70" t="s">
        <v>96</v>
      </c>
      <c r="J39" s="75"/>
      <c r="K39" s="76"/>
      <c r="L39" s="58"/>
    </row>
    <row r="40" spans="2:12" ht="25.5" hidden="1" customHeight="1">
      <c r="B40" s="77" t="s">
        <v>147</v>
      </c>
      <c r="C40" s="78">
        <f>D40*G34</f>
        <v>114.09012</v>
      </c>
      <c r="D40" s="79">
        <v>15.31</v>
      </c>
      <c r="E40" s="195" t="s">
        <v>100</v>
      </c>
      <c r="F40" s="196"/>
      <c r="G40" s="73"/>
      <c r="H40" s="80" t="s">
        <v>97</v>
      </c>
      <c r="I40" s="66"/>
      <c r="J40" s="81"/>
      <c r="K40" s="76"/>
      <c r="L40" s="58"/>
    </row>
    <row r="41" spans="2:12" ht="30.75" hidden="1" customHeight="1">
      <c r="B41" s="77" t="s">
        <v>148</v>
      </c>
      <c r="C41" s="82">
        <f>D41*I34*1.1</f>
        <v>698.95425599999987</v>
      </c>
      <c r="D41" s="83">
        <v>149.19999999999999</v>
      </c>
      <c r="E41" s="258" t="s">
        <v>101</v>
      </c>
      <c r="F41" s="258"/>
      <c r="G41" s="258"/>
      <c r="H41" s="80" t="s">
        <v>97</v>
      </c>
      <c r="I41" s="66"/>
      <c r="J41" s="81"/>
      <c r="K41" s="76"/>
      <c r="L41" s="58"/>
    </row>
    <row r="42" spans="2:12" ht="25.5" hidden="1" customHeight="1">
      <c r="B42" s="149" t="s">
        <v>149</v>
      </c>
      <c r="C42" s="84">
        <f>D42*G34</f>
        <v>134.58311999999998</v>
      </c>
      <c r="D42" s="150">
        <v>18.059999999999999</v>
      </c>
      <c r="E42" s="193" t="s">
        <v>102</v>
      </c>
      <c r="F42" s="193"/>
      <c r="G42" s="193"/>
      <c r="H42" s="80" t="s">
        <v>97</v>
      </c>
      <c r="I42" s="66"/>
      <c r="J42" s="81"/>
      <c r="K42" s="76"/>
      <c r="L42" s="58"/>
    </row>
    <row r="43" spans="2:12" ht="25.5" hidden="1" customHeight="1">
      <c r="B43" s="85" t="s">
        <v>103</v>
      </c>
      <c r="C43" s="86">
        <v>660</v>
      </c>
      <c r="D43" s="87" t="s">
        <v>104</v>
      </c>
      <c r="E43" s="88"/>
      <c r="F43" s="95"/>
      <c r="G43" s="89"/>
      <c r="H43" s="90"/>
      <c r="I43" s="91"/>
      <c r="J43" s="92"/>
      <c r="K43" s="93"/>
      <c r="L43" s="93"/>
    </row>
    <row r="44" spans="2:12" ht="25.5" hidden="1" customHeight="1">
      <c r="B44" s="85" t="s">
        <v>105</v>
      </c>
      <c r="C44" s="86">
        <v>165</v>
      </c>
      <c r="D44" s="94" t="s">
        <v>143</v>
      </c>
      <c r="E44" s="95"/>
      <c r="F44" s="88"/>
      <c r="G44" s="89"/>
      <c r="H44" s="90"/>
      <c r="I44" s="91"/>
      <c r="J44" s="92"/>
      <c r="K44" s="93"/>
      <c r="L44" s="93"/>
    </row>
    <row r="45" spans="2:12" ht="25.5" hidden="1" customHeight="1">
      <c r="B45" s="96" t="s">
        <v>106</v>
      </c>
      <c r="C45" s="97">
        <f>D45*G32*4</f>
        <v>840.00000000000011</v>
      </c>
      <c r="D45" s="98">
        <v>7.0000000000000007E-2</v>
      </c>
      <c r="E45" s="193" t="s">
        <v>107</v>
      </c>
      <c r="F45" s="193"/>
      <c r="G45" s="193"/>
      <c r="H45" s="194"/>
      <c r="I45" s="91"/>
      <c r="J45" s="92"/>
      <c r="K45" s="93"/>
      <c r="L45" s="93"/>
    </row>
    <row r="46" spans="2:12" ht="25.5" hidden="1" customHeight="1">
      <c r="B46" s="96" t="s">
        <v>108</v>
      </c>
      <c r="C46" s="97">
        <f>D46*G32</f>
        <v>129</v>
      </c>
      <c r="D46" s="98">
        <v>4.2999999999999997E-2</v>
      </c>
      <c r="E46" s="193" t="s">
        <v>109</v>
      </c>
      <c r="F46" s="265"/>
      <c r="G46" s="265"/>
      <c r="H46" s="90"/>
      <c r="I46" s="91"/>
      <c r="J46" s="92"/>
      <c r="K46" s="93"/>
      <c r="L46" s="93"/>
    </row>
    <row r="47" spans="2:12" ht="25.5" hidden="1" customHeight="1">
      <c r="B47" s="96" t="s">
        <v>110</v>
      </c>
      <c r="C47" s="100">
        <f>D47*G32*3</f>
        <v>387</v>
      </c>
      <c r="D47" s="102">
        <v>4.2999999999999997E-2</v>
      </c>
      <c r="E47" s="103" t="s">
        <v>111</v>
      </c>
      <c r="F47" s="103"/>
      <c r="G47" s="103"/>
      <c r="H47" s="104"/>
      <c r="I47" s="91"/>
      <c r="J47" s="92"/>
      <c r="K47" s="93"/>
      <c r="L47" s="93"/>
    </row>
    <row r="48" spans="2:12" ht="33.75" hidden="1" customHeight="1">
      <c r="B48" s="96" t="s">
        <v>112</v>
      </c>
      <c r="C48" s="100"/>
      <c r="D48" s="266" t="s">
        <v>113</v>
      </c>
      <c r="E48" s="267"/>
      <c r="F48" s="267"/>
      <c r="G48" s="267"/>
      <c r="H48" s="268"/>
      <c r="I48" s="91"/>
      <c r="J48" s="92"/>
      <c r="K48" s="93"/>
      <c r="L48" s="93"/>
    </row>
    <row r="49" spans="2:12" ht="25.5" hidden="1" customHeight="1">
      <c r="B49" s="105" t="s">
        <v>114</v>
      </c>
      <c r="C49" s="151">
        <f>D49*G34</f>
        <v>9.9856800000000003</v>
      </c>
      <c r="D49" s="106">
        <v>1.34</v>
      </c>
      <c r="E49" s="269" t="s">
        <v>115</v>
      </c>
      <c r="F49" s="270"/>
      <c r="G49" s="101"/>
      <c r="H49" s="90"/>
      <c r="I49" s="91"/>
      <c r="J49" s="92"/>
      <c r="K49" s="93"/>
      <c r="L49" s="93"/>
    </row>
    <row r="50" spans="2:12" ht="25.5" hidden="1" customHeight="1">
      <c r="B50" s="105" t="s">
        <v>116</v>
      </c>
      <c r="C50" s="151">
        <f>(20.12+3.59+15.31+149.2)*G34*16%</f>
        <v>224.41847040000002</v>
      </c>
      <c r="D50" s="94" t="s">
        <v>117</v>
      </c>
      <c r="E50" s="107"/>
      <c r="F50" s="108"/>
      <c r="G50" s="101"/>
      <c r="H50" s="89"/>
      <c r="I50" s="93"/>
      <c r="J50" s="92"/>
      <c r="K50" s="93"/>
      <c r="L50" s="93"/>
    </row>
    <row r="51" spans="2:12" ht="25.5" hidden="1" customHeight="1">
      <c r="B51" s="105" t="s">
        <v>118</v>
      </c>
      <c r="C51" s="97">
        <f>0.005*G32</f>
        <v>15</v>
      </c>
      <c r="D51" s="87" t="s">
        <v>119</v>
      </c>
      <c r="E51" s="107"/>
      <c r="F51" s="108"/>
      <c r="G51" s="101"/>
      <c r="H51" s="89"/>
      <c r="I51" s="93"/>
      <c r="J51" s="92"/>
      <c r="K51" s="93"/>
      <c r="L51" s="93"/>
    </row>
    <row r="52" spans="2:12" ht="25.5" hidden="1" customHeight="1">
      <c r="B52" s="109" t="s">
        <v>120</v>
      </c>
      <c r="C52" s="100">
        <f>D52*H52</f>
        <v>3.7</v>
      </c>
      <c r="D52" s="110">
        <v>3.7</v>
      </c>
      <c r="E52" s="193" t="s">
        <v>121</v>
      </c>
      <c r="F52" s="265"/>
      <c r="G52" s="265"/>
      <c r="H52" s="111">
        <v>1</v>
      </c>
      <c r="I52" s="101" t="s">
        <v>122</v>
      </c>
      <c r="J52" s="75"/>
      <c r="K52" s="112">
        <f>G32/30000</f>
        <v>0.1</v>
      </c>
      <c r="L52" s="58"/>
    </row>
    <row r="53" spans="2:12" ht="20.25" hidden="1" customHeight="1">
      <c r="B53" s="259" t="s">
        <v>123</v>
      </c>
      <c r="C53" s="261"/>
      <c r="D53" s="113"/>
      <c r="E53" s="114"/>
      <c r="F53" s="114"/>
      <c r="G53" s="114"/>
      <c r="H53" s="114"/>
      <c r="I53" s="114"/>
      <c r="J53" s="115"/>
      <c r="K53" s="116"/>
      <c r="L53" s="116"/>
    </row>
    <row r="54" spans="2:12" ht="20.25" hidden="1" customHeight="1">
      <c r="B54" s="260"/>
      <c r="C54" s="262"/>
      <c r="D54" s="117" t="s">
        <v>124</v>
      </c>
      <c r="E54" s="118"/>
      <c r="F54" s="101" t="s">
        <v>150</v>
      </c>
      <c r="G54" s="119">
        <f>E54-1</f>
        <v>-1</v>
      </c>
      <c r="H54" s="120" t="s">
        <v>125</v>
      </c>
      <c r="I54" s="121">
        <f>G54*14+22</f>
        <v>8</v>
      </c>
      <c r="J54" s="122" t="s">
        <v>96</v>
      </c>
      <c r="K54" s="123">
        <v>1.1999999999999999E-3</v>
      </c>
      <c r="L54" s="124">
        <f>K54*G32</f>
        <v>3.5999999999999996</v>
      </c>
    </row>
    <row r="55" spans="2:12" ht="25.5" hidden="1" customHeight="1">
      <c r="B55" s="125" t="s">
        <v>126</v>
      </c>
      <c r="C55" s="126">
        <f>SUM(C36:C52)</f>
        <v>3558.4185663999997</v>
      </c>
      <c r="D55" s="263" t="s">
        <v>127</v>
      </c>
      <c r="E55" s="264"/>
      <c r="F55" s="264"/>
      <c r="G55" s="271" t="s">
        <v>128</v>
      </c>
      <c r="H55" s="99"/>
      <c r="I55" s="99"/>
      <c r="J55" s="127"/>
      <c r="K55" s="93"/>
      <c r="L55" s="93"/>
    </row>
    <row r="56" spans="2:12" ht="25.5" hidden="1" customHeight="1">
      <c r="B56" s="128" t="s">
        <v>129</v>
      </c>
      <c r="C56" s="129">
        <f>C55/G32</f>
        <v>1.1861395221333333</v>
      </c>
      <c r="D56" s="263" t="s">
        <v>130</v>
      </c>
      <c r="E56" s="264"/>
      <c r="F56" s="264"/>
      <c r="G56" s="271"/>
      <c r="H56" s="99"/>
      <c r="I56" s="99"/>
      <c r="J56" s="127"/>
      <c r="K56" s="93"/>
      <c r="L56" s="93"/>
    </row>
    <row r="57" spans="2:12" ht="25.5" hidden="1" customHeight="1">
      <c r="B57" s="128" t="s">
        <v>131</v>
      </c>
      <c r="C57" s="129">
        <f>C56/1.17</f>
        <v>1.0137944633618234</v>
      </c>
      <c r="D57" s="130"/>
      <c r="E57" s="131"/>
      <c r="F57" s="131"/>
      <c r="G57" s="271"/>
      <c r="H57" s="99"/>
      <c r="I57" s="99"/>
      <c r="J57" s="127"/>
      <c r="K57" s="93"/>
      <c r="L57" s="93"/>
    </row>
    <row r="58" spans="2:12" ht="25.5" hidden="1" customHeight="1">
      <c r="B58" s="132" t="s">
        <v>132</v>
      </c>
      <c r="C58" s="133"/>
      <c r="D58" s="133"/>
      <c r="E58" s="133"/>
      <c r="F58" s="133"/>
      <c r="G58" s="133"/>
      <c r="H58" s="133"/>
      <c r="I58" s="133"/>
      <c r="J58" s="134"/>
      <c r="K58" s="135"/>
      <c r="L58" s="135"/>
    </row>
    <row r="59" spans="2:12" ht="25.5" hidden="1" customHeight="1">
      <c r="B59" s="158" t="s">
        <v>133</v>
      </c>
      <c r="C59" s="159"/>
      <c r="D59" s="159"/>
      <c r="E59" s="136"/>
      <c r="F59" s="136"/>
      <c r="G59" s="136"/>
      <c r="H59" s="136"/>
      <c r="I59" s="136"/>
      <c r="J59" s="137"/>
      <c r="K59" s="138"/>
      <c r="L59" s="138"/>
    </row>
    <row r="60" spans="2:12" ht="25.5" hidden="1" customHeight="1">
      <c r="B60" s="139" t="s">
        <v>144</v>
      </c>
      <c r="C60" s="140"/>
      <c r="D60" s="140"/>
      <c r="E60" s="140"/>
      <c r="F60" s="141" t="s">
        <v>134</v>
      </c>
      <c r="G60" s="142" t="s">
        <v>135</v>
      </c>
      <c r="H60" s="143"/>
      <c r="I60" s="143"/>
      <c r="J60" s="144"/>
      <c r="K60" s="145"/>
      <c r="L60" s="146"/>
    </row>
    <row r="61" spans="2:12" ht="39" hidden="1" customHeight="1">
      <c r="B61" s="160" t="s">
        <v>136</v>
      </c>
      <c r="C61" s="161"/>
      <c r="D61" s="161"/>
      <c r="E61" s="162"/>
      <c r="F61" s="147" t="s">
        <v>137</v>
      </c>
      <c r="G61" s="142" t="s">
        <v>138</v>
      </c>
      <c r="H61" s="143"/>
      <c r="I61" s="143"/>
      <c r="J61" s="144"/>
      <c r="K61" s="145"/>
    </row>
    <row r="62" spans="2:12" ht="39" hidden="1" customHeight="1">
      <c r="B62" s="163"/>
      <c r="C62" s="164"/>
      <c r="D62" s="164"/>
      <c r="E62" s="165"/>
      <c r="F62" s="147" t="s">
        <v>139</v>
      </c>
      <c r="G62" s="142" t="s">
        <v>140</v>
      </c>
      <c r="H62" s="143"/>
      <c r="I62" s="143"/>
      <c r="J62" s="144"/>
      <c r="K62" s="145"/>
    </row>
    <row r="63" spans="2:12" ht="39" hidden="1" customHeight="1">
      <c r="B63" s="166"/>
      <c r="C63" s="167"/>
      <c r="D63" s="167"/>
      <c r="E63" s="168"/>
      <c r="F63" s="147" t="s">
        <v>141</v>
      </c>
      <c r="G63" s="142" t="s">
        <v>142</v>
      </c>
      <c r="H63" s="143"/>
      <c r="I63" s="143"/>
      <c r="J63" s="144"/>
      <c r="K63" s="145"/>
      <c r="L63" s="148"/>
    </row>
    <row r="64" spans="2:12" ht="26.25" customHeight="1"/>
    <row r="65" ht="21" customHeight="1"/>
    <row r="66" ht="21" customHeight="1"/>
  </sheetData>
  <sheetProtection password="F64A" sheet="1" objects="1" scenarios="1" formatCells="0"/>
  <protectedRanges>
    <protectedRange sqref="C9 C4:C5 E1:E2 C24:C30" name="範圍1"/>
    <protectedRange sqref="C3" name="範圍1_3"/>
    <protectedRange sqref="C6" name="範圍1_3_1"/>
    <protectedRange sqref="C7:C8" name="範圍1_3_2"/>
    <protectedRange sqref="C16 F16" name="範圍1_1"/>
    <protectedRange sqref="C21" name="区域1_4_1"/>
  </protectedRanges>
  <mergeCells count="64">
    <mergeCell ref="E41:G41"/>
    <mergeCell ref="E42:G42"/>
    <mergeCell ref="B53:B54"/>
    <mergeCell ref="C53:C54"/>
    <mergeCell ref="D55:F55"/>
    <mergeCell ref="E46:G46"/>
    <mergeCell ref="D48:H48"/>
    <mergeCell ref="E49:F49"/>
    <mergeCell ref="E52:G52"/>
    <mergeCell ref="G55:G57"/>
    <mergeCell ref="D56:F56"/>
    <mergeCell ref="G31:H31"/>
    <mergeCell ref="G32:H32"/>
    <mergeCell ref="F33:H33"/>
    <mergeCell ref="I38:J38"/>
    <mergeCell ref="D39:E39"/>
    <mergeCell ref="I36:J36"/>
    <mergeCell ref="D37:E37"/>
    <mergeCell ref="C34:E34"/>
    <mergeCell ref="G34:H34"/>
    <mergeCell ref="I34:J34"/>
    <mergeCell ref="B35:H35"/>
    <mergeCell ref="B36:B37"/>
    <mergeCell ref="C36:C37"/>
    <mergeCell ref="D36:F36"/>
    <mergeCell ref="C38:C39"/>
    <mergeCell ref="D38:F38"/>
    <mergeCell ref="H10:H11"/>
    <mergeCell ref="C11:E11"/>
    <mergeCell ref="I33:J33"/>
    <mergeCell ref="C22:E22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F16:H16"/>
    <mergeCell ref="C28:E28"/>
    <mergeCell ref="B1:E1"/>
    <mergeCell ref="C2:E2"/>
    <mergeCell ref="C3:E3"/>
    <mergeCell ref="C4:E4"/>
    <mergeCell ref="C5:E5"/>
    <mergeCell ref="B59:D59"/>
    <mergeCell ref="B61:E63"/>
    <mergeCell ref="C6:E6"/>
    <mergeCell ref="C7:E7"/>
    <mergeCell ref="C8:E8"/>
    <mergeCell ref="C9:E9"/>
    <mergeCell ref="C10:E10"/>
    <mergeCell ref="C29:E29"/>
    <mergeCell ref="C23:E23"/>
    <mergeCell ref="C24:E24"/>
    <mergeCell ref="C25:E25"/>
    <mergeCell ref="C26:E26"/>
    <mergeCell ref="C27:E27"/>
    <mergeCell ref="E45:H45"/>
    <mergeCell ref="E40:F40"/>
    <mergeCell ref="B38:B39"/>
  </mergeCells>
  <phoneticPr fontId="3" type="noConversion"/>
  <dataValidations count="1">
    <dataValidation type="list" allowBlank="1" showInputMessage="1" showErrorMessage="1" sqref="C21">
      <formula1>"盛捷,宝洁指定地点"</formula1>
    </dataValidation>
  </dataValidations>
  <pageMargins left="0.31" right="0.19" top="0.17" bottom="0.16" header="0.25" footer="0.16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Header</vt:lpstr>
      <vt:lpstr>Details</vt:lpstr>
      <vt:lpstr>Details!Header1</vt:lpstr>
      <vt:lpstr>Details!Print_Area</vt:lpstr>
      <vt:lpstr>Details!台灣寶僑項目報價單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2015-07-02T08:36:42Z</dcterms:created>
  <dcterms:modified xsi:type="dcterms:W3CDTF">2015-07-29T04:18:09Z</dcterms:modified>
</cp:coreProperties>
</file>