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m\Desktop\uiuc\Fin500\hw\hw7\"/>
    </mc:Choice>
  </mc:AlternateContent>
  <xr:revisionPtr revIDLastSave="0" documentId="13_ncr:1_{D4850E60-75BF-4439-9E65-73538AC77972}" xr6:coauthVersionLast="47" xr6:coauthVersionMax="47" xr10:uidLastSave="{00000000-0000-0000-0000-000000000000}"/>
  <bookViews>
    <workbookView xWindow="1932" yWindow="1452" windowWidth="15336" windowHeight="8040" xr2:uid="{00000000-000D-0000-FFFF-FFFF00000000}"/>
  </bookViews>
  <sheets>
    <sheet name="ResultsTemplate" sheetId="11" r:id="rId1"/>
    <sheet name="BEQAX" sheetId="1" r:id="rId2"/>
    <sheet name="FMAGX" sheetId="2" r:id="rId3"/>
    <sheet name="MUEAX" sheetId="3" r:id="rId4"/>
    <sheet name="CZA" sheetId="4" r:id="rId5"/>
    <sheet name="IPO" sheetId="5" r:id="rId6"/>
    <sheet name="CGJAX" sheetId="6" r:id="rId7"/>
    <sheet name="FSPGX" sheetId="7" r:id="rId8"/>
    <sheet name="DMIDX" sheetId="8" r:id="rId9"/>
    <sheet name="NUMG" sheetId="9" r:id="rId10"/>
    <sheet name="PQCCX" sheetId="10" r:id="rId11"/>
    <sheet name="equal-weighted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1" l="1"/>
  <c r="F28" i="11"/>
  <c r="F27" i="11"/>
  <c r="E29" i="11"/>
  <c r="E28" i="11"/>
  <c r="E27" i="11"/>
  <c r="D29" i="11"/>
  <c r="D28" i="11"/>
  <c r="D27" i="11"/>
  <c r="F26" i="11"/>
  <c r="E26" i="11"/>
  <c r="D26" i="11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2" i="12"/>
  <c r="D7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E24" i="11"/>
  <c r="E25" i="11" s="1"/>
  <c r="E22" i="11"/>
  <c r="E23" i="11" s="1"/>
  <c r="E16" i="11"/>
  <c r="E17" i="11" s="1"/>
  <c r="E12" i="11"/>
  <c r="E13" i="11" s="1"/>
  <c r="E10" i="11"/>
  <c r="E11" i="11" s="1"/>
  <c r="E8" i="11"/>
  <c r="E6" i="11"/>
  <c r="E7" i="11" s="1"/>
  <c r="E21" i="11"/>
  <c r="E20" i="11"/>
  <c r="E19" i="11"/>
  <c r="E18" i="11"/>
  <c r="E15" i="11"/>
  <c r="E14" i="11"/>
  <c r="E9" i="11"/>
  <c r="Q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6" i="11"/>
  <c r="AC8" i="11" a="1"/>
  <c r="AC8" i="11" s="1"/>
  <c r="Y22" i="11" a="1"/>
  <c r="Y22" i="11" s="1"/>
  <c r="Y15" i="11" a="1"/>
  <c r="Y15" i="11" s="1"/>
  <c r="Y8" i="11" a="1"/>
  <c r="Y8" i="11" s="1"/>
  <c r="U22" i="11" a="1"/>
  <c r="U22" i="11" s="1"/>
  <c r="U15" i="11" a="1"/>
  <c r="U15" i="11" s="1"/>
  <c r="U8" i="11" a="1"/>
  <c r="U8" i="11" s="1"/>
  <c r="Q22" i="11" a="1"/>
  <c r="Q22" i="11" s="1"/>
  <c r="Q15" i="11" a="1"/>
  <c r="Q15" i="11" s="1"/>
  <c r="Q8" i="11" a="1"/>
  <c r="Q8" i="11" s="1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86" i="9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91" i="10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66" i="3"/>
  <c r="F167" i="3"/>
  <c r="F168" i="3"/>
  <c r="F169" i="3"/>
  <c r="F170" i="3"/>
  <c r="F171" i="3"/>
  <c r="F172" i="3"/>
  <c r="F173" i="3"/>
  <c r="F174" i="3"/>
  <c r="F175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2" i="1"/>
  <c r="D101" i="1" l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F2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J75" i="12"/>
  <c r="J79" i="12"/>
  <c r="J83" i="12"/>
  <c r="J87" i="12"/>
  <c r="J91" i="12"/>
  <c r="J95" i="12"/>
  <c r="J99" i="12"/>
  <c r="J103" i="12"/>
  <c r="J107" i="12"/>
  <c r="J111" i="12"/>
  <c r="J115" i="12"/>
  <c r="J119" i="12"/>
  <c r="F68" i="6"/>
  <c r="F69" i="6"/>
  <c r="J123" i="12" s="1"/>
  <c r="F70" i="6"/>
  <c r="F71" i="6"/>
  <c r="F72" i="6"/>
  <c r="F73" i="6"/>
  <c r="J127" i="12" s="1"/>
  <c r="F74" i="6"/>
  <c r="F75" i="6"/>
  <c r="F76" i="6"/>
  <c r="F77" i="6"/>
  <c r="J131" i="12" s="1"/>
  <c r="F78" i="6"/>
  <c r="F79" i="6"/>
  <c r="F80" i="6"/>
  <c r="F81" i="6"/>
  <c r="J135" i="12" s="1"/>
  <c r="F82" i="6"/>
  <c r="F80" i="7"/>
  <c r="F81" i="7"/>
  <c r="K81" i="12" s="1"/>
  <c r="F82" i="7"/>
  <c r="F83" i="7"/>
  <c r="K83" i="12" s="1"/>
  <c r="F84" i="7"/>
  <c r="F85" i="7"/>
  <c r="F86" i="7"/>
  <c r="F87" i="7"/>
  <c r="F88" i="7"/>
  <c r="F89" i="7"/>
  <c r="K89" i="12" s="1"/>
  <c r="F90" i="7"/>
  <c r="K90" i="12" s="1"/>
  <c r="F91" i="7"/>
  <c r="K91" i="12" s="1"/>
  <c r="F92" i="7"/>
  <c r="F93" i="7"/>
  <c r="F94" i="7"/>
  <c r="F95" i="7"/>
  <c r="F96" i="7"/>
  <c r="F97" i="7"/>
  <c r="K97" i="12" s="1"/>
  <c r="F98" i="7"/>
  <c r="K98" i="12" s="1"/>
  <c r="F99" i="7"/>
  <c r="K99" i="12" s="1"/>
  <c r="F100" i="7"/>
  <c r="F101" i="7"/>
  <c r="F102" i="7"/>
  <c r="F103" i="7"/>
  <c r="F104" i="7"/>
  <c r="F105" i="7"/>
  <c r="K105" i="12" s="1"/>
  <c r="F106" i="7"/>
  <c r="K106" i="12" s="1"/>
  <c r="F107" i="7"/>
  <c r="K107" i="12" s="1"/>
  <c r="F108" i="7"/>
  <c r="F109" i="7"/>
  <c r="F110" i="7"/>
  <c r="F111" i="7"/>
  <c r="F112" i="7"/>
  <c r="F113" i="7"/>
  <c r="K113" i="12" s="1"/>
  <c r="F114" i="7"/>
  <c r="K114" i="12" s="1"/>
  <c r="F115" i="7"/>
  <c r="F116" i="7"/>
  <c r="F117" i="7"/>
  <c r="F118" i="7"/>
  <c r="F119" i="7"/>
  <c r="F120" i="7"/>
  <c r="F121" i="7"/>
  <c r="K121" i="12" s="1"/>
  <c r="F122" i="7"/>
  <c r="K122" i="12" s="1"/>
  <c r="F123" i="7"/>
  <c r="K123" i="12" s="1"/>
  <c r="F124" i="7"/>
  <c r="F125" i="7"/>
  <c r="F126" i="7"/>
  <c r="F83" i="8"/>
  <c r="F84" i="8"/>
  <c r="F85" i="8"/>
  <c r="L85" i="12" s="1"/>
  <c r="F86" i="8"/>
  <c r="L86" i="12" s="1"/>
  <c r="F87" i="8"/>
  <c r="F88" i="8"/>
  <c r="F89" i="8"/>
  <c r="F90" i="8"/>
  <c r="F91" i="8"/>
  <c r="F92" i="8"/>
  <c r="F93" i="8"/>
  <c r="L93" i="12" s="1"/>
  <c r="F94" i="8"/>
  <c r="L94" i="12" s="1"/>
  <c r="F95" i="8"/>
  <c r="F96" i="8"/>
  <c r="F97" i="8"/>
  <c r="F98" i="8"/>
  <c r="F99" i="8"/>
  <c r="L99" i="12" s="1"/>
  <c r="F100" i="8"/>
  <c r="F101" i="8"/>
  <c r="L101" i="12" s="1"/>
  <c r="F102" i="8"/>
  <c r="L102" i="12" s="1"/>
  <c r="F103" i="8"/>
  <c r="F104" i="8"/>
  <c r="F105" i="8"/>
  <c r="F106" i="8"/>
  <c r="F107" i="8"/>
  <c r="F108" i="8"/>
  <c r="F109" i="8"/>
  <c r="L109" i="12" s="1"/>
  <c r="F110" i="8"/>
  <c r="L110" i="12" s="1"/>
  <c r="F111" i="8"/>
  <c r="L111" i="12" s="1"/>
  <c r="F112" i="8"/>
  <c r="F113" i="8"/>
  <c r="F114" i="8"/>
  <c r="F115" i="8"/>
  <c r="F116" i="8"/>
  <c r="F117" i="8"/>
  <c r="L117" i="12" s="1"/>
  <c r="F118" i="8"/>
  <c r="L118" i="12" s="1"/>
  <c r="F119" i="8"/>
  <c r="F120" i="8"/>
  <c r="F121" i="8"/>
  <c r="F122" i="8"/>
  <c r="F123" i="8"/>
  <c r="L123" i="12" s="1"/>
  <c r="F124" i="8"/>
  <c r="F125" i="8"/>
  <c r="L125" i="12" s="1"/>
  <c r="F126" i="8"/>
  <c r="L126" i="12" s="1"/>
  <c r="F127" i="8"/>
  <c r="F128" i="8"/>
  <c r="F129" i="8"/>
  <c r="F130" i="8"/>
  <c r="F131" i="8"/>
  <c r="F132" i="8"/>
  <c r="F133" i="8"/>
  <c r="L133" i="12" s="1"/>
  <c r="F134" i="8"/>
  <c r="L134" i="12" s="1"/>
  <c r="F135" i="8"/>
  <c r="F136" i="8"/>
  <c r="F137" i="8"/>
  <c r="F138" i="8"/>
  <c r="F139" i="8"/>
  <c r="L139" i="12" s="1"/>
  <c r="F140" i="8"/>
  <c r="F141" i="8"/>
  <c r="L141" i="12" s="1"/>
  <c r="F142" i="8"/>
  <c r="L142" i="12" s="1"/>
  <c r="F143" i="8"/>
  <c r="L143" i="12" s="1"/>
  <c r="F144" i="8"/>
  <c r="F145" i="8"/>
  <c r="F146" i="8"/>
  <c r="F147" i="8"/>
  <c r="L147" i="12" s="1"/>
  <c r="F148" i="8"/>
  <c r="F149" i="8"/>
  <c r="L149" i="12" s="1"/>
  <c r="F150" i="8"/>
  <c r="L150" i="12" s="1"/>
  <c r="F151" i="8"/>
  <c r="F152" i="8"/>
  <c r="F153" i="8"/>
  <c r="F154" i="8"/>
  <c r="F155" i="8"/>
  <c r="F156" i="8"/>
  <c r="F157" i="8"/>
  <c r="F158" i="8"/>
  <c r="L158" i="12" s="1"/>
  <c r="F159" i="8"/>
  <c r="L159" i="12" s="1"/>
  <c r="F160" i="8"/>
  <c r="F161" i="8"/>
  <c r="F162" i="8"/>
  <c r="F163" i="8"/>
  <c r="F164" i="8"/>
  <c r="F165" i="8"/>
  <c r="L165" i="12" s="1"/>
  <c r="F166" i="8"/>
  <c r="L166" i="12" s="1"/>
  <c r="F167" i="8"/>
  <c r="F168" i="8"/>
  <c r="F169" i="8"/>
  <c r="F170" i="8"/>
  <c r="F171" i="8"/>
  <c r="F172" i="8"/>
  <c r="L172" i="12" s="1"/>
  <c r="F173" i="8"/>
  <c r="L173" i="12" s="1"/>
  <c r="F174" i="8"/>
  <c r="L174" i="12" s="1"/>
  <c r="F175" i="8"/>
  <c r="N126" i="12"/>
  <c r="H2" i="12"/>
  <c r="F2" i="12"/>
  <c r="F3" i="12"/>
  <c r="G3" i="12"/>
  <c r="H3" i="12"/>
  <c r="F5" i="12"/>
  <c r="G7" i="12"/>
  <c r="F7" i="12"/>
  <c r="H8" i="12"/>
  <c r="G8" i="12"/>
  <c r="H9" i="12"/>
  <c r="H11" i="12"/>
  <c r="H12" i="12"/>
  <c r="H13" i="12"/>
  <c r="F15" i="12"/>
  <c r="G15" i="12"/>
  <c r="H15" i="12"/>
  <c r="H17" i="12"/>
  <c r="F20" i="12"/>
  <c r="G20" i="12"/>
  <c r="H20" i="12"/>
  <c r="F23" i="12"/>
  <c r="G23" i="12"/>
  <c r="H23" i="12"/>
  <c r="F24" i="12"/>
  <c r="G24" i="12"/>
  <c r="H24" i="12"/>
  <c r="G25" i="12"/>
  <c r="H28" i="12"/>
  <c r="G31" i="12"/>
  <c r="G36" i="12"/>
  <c r="H36" i="12"/>
  <c r="G39" i="12"/>
  <c r="G43" i="12"/>
  <c r="H43" i="12"/>
  <c r="G44" i="12"/>
  <c r="H44" i="12"/>
  <c r="G45" i="12"/>
  <c r="G47" i="12"/>
  <c r="G48" i="12"/>
  <c r="H48" i="12"/>
  <c r="I48" i="12"/>
  <c r="G49" i="12"/>
  <c r="I52" i="12"/>
  <c r="G55" i="12"/>
  <c r="I56" i="12"/>
  <c r="G56" i="12"/>
  <c r="H56" i="12"/>
  <c r="I58" i="12"/>
  <c r="H59" i="12"/>
  <c r="G60" i="12"/>
  <c r="H60" i="12"/>
  <c r="I60" i="12"/>
  <c r="I61" i="12"/>
  <c r="G63" i="12"/>
  <c r="I64" i="12"/>
  <c r="G65" i="12"/>
  <c r="G68" i="12"/>
  <c r="H68" i="12"/>
  <c r="I68" i="12"/>
  <c r="I69" i="12"/>
  <c r="H70" i="12"/>
  <c r="G71" i="12"/>
  <c r="H71" i="12"/>
  <c r="I71" i="12"/>
  <c r="I72" i="12"/>
  <c r="I74" i="12"/>
  <c r="H75" i="12"/>
  <c r="H76" i="12"/>
  <c r="I76" i="12"/>
  <c r="I77" i="12"/>
  <c r="G79" i="12"/>
  <c r="H79" i="12"/>
  <c r="I79" i="12"/>
  <c r="G80" i="12"/>
  <c r="I80" i="12"/>
  <c r="H81" i="12"/>
  <c r="K82" i="12"/>
  <c r="I82" i="12"/>
  <c r="I83" i="12"/>
  <c r="L83" i="12"/>
  <c r="H85" i="12"/>
  <c r="I85" i="12"/>
  <c r="K85" i="12"/>
  <c r="I86" i="12"/>
  <c r="K87" i="12"/>
  <c r="I88" i="12"/>
  <c r="H89" i="12"/>
  <c r="M89" i="12"/>
  <c r="I90" i="12"/>
  <c r="G91" i="12"/>
  <c r="H91" i="12"/>
  <c r="I91" i="12"/>
  <c r="L91" i="12"/>
  <c r="L92" i="12"/>
  <c r="H93" i="12"/>
  <c r="I95" i="12"/>
  <c r="H97" i="12"/>
  <c r="I97" i="12"/>
  <c r="M97" i="12"/>
  <c r="I98" i="12"/>
  <c r="G99" i="12"/>
  <c r="H99" i="12"/>
  <c r="I99" i="12"/>
  <c r="M99" i="12"/>
  <c r="G100" i="12"/>
  <c r="I100" i="12"/>
  <c r="L100" i="12"/>
  <c r="I102" i="12"/>
  <c r="G103" i="12"/>
  <c r="K103" i="12"/>
  <c r="G104" i="12"/>
  <c r="L104" i="12"/>
  <c r="I105" i="12"/>
  <c r="M105" i="12"/>
  <c r="I106" i="12"/>
  <c r="I107" i="12"/>
  <c r="M107" i="12"/>
  <c r="H109" i="12"/>
  <c r="I109" i="12"/>
  <c r="K109" i="12"/>
  <c r="M109" i="12"/>
  <c r="G111" i="12"/>
  <c r="H111" i="12"/>
  <c r="I111" i="12"/>
  <c r="K111" i="12"/>
  <c r="M111" i="12"/>
  <c r="M113" i="12"/>
  <c r="H113" i="12"/>
  <c r="I113" i="12"/>
  <c r="I114" i="12"/>
  <c r="G115" i="12"/>
  <c r="H115" i="12"/>
  <c r="I115" i="12"/>
  <c r="L115" i="12"/>
  <c r="H117" i="12"/>
  <c r="I117" i="12"/>
  <c r="K117" i="12"/>
  <c r="M117" i="12"/>
  <c r="I118" i="12"/>
  <c r="G119" i="12"/>
  <c r="H119" i="12"/>
  <c r="I119" i="12"/>
  <c r="K119" i="12"/>
  <c r="L119" i="12"/>
  <c r="M119" i="12"/>
  <c r="G120" i="12"/>
  <c r="I120" i="12"/>
  <c r="L120" i="12"/>
  <c r="I122" i="12"/>
  <c r="I123" i="12"/>
  <c r="I125" i="12"/>
  <c r="H125" i="12"/>
  <c r="K125" i="12"/>
  <c r="M125" i="12"/>
  <c r="H127" i="12"/>
  <c r="K127" i="12"/>
  <c r="G128" i="12"/>
  <c r="I128" i="12"/>
  <c r="L128" i="12"/>
  <c r="H129" i="12"/>
  <c r="K129" i="12"/>
  <c r="M129" i="12"/>
  <c r="G131" i="12"/>
  <c r="M131" i="12"/>
  <c r="G132" i="12"/>
  <c r="I132" i="12"/>
  <c r="H133" i="12"/>
  <c r="M133" i="12"/>
  <c r="H137" i="12"/>
  <c r="K137" i="12"/>
  <c r="G139" i="12"/>
  <c r="H139" i="12"/>
  <c r="K139" i="12"/>
  <c r="M139" i="12"/>
  <c r="G140" i="12"/>
  <c r="H141" i="12"/>
  <c r="I141" i="12"/>
  <c r="K141" i="12"/>
  <c r="M141" i="12"/>
  <c r="I142" i="12"/>
  <c r="G143" i="12"/>
  <c r="H143" i="12"/>
  <c r="I143" i="12"/>
  <c r="K143" i="12"/>
  <c r="M143" i="12"/>
  <c r="G144" i="12"/>
  <c r="I144" i="12"/>
  <c r="L144" i="12"/>
  <c r="G147" i="12"/>
  <c r="H147" i="12"/>
  <c r="M147" i="12"/>
  <c r="G148" i="12"/>
  <c r="I148" i="12"/>
  <c r="L148" i="12"/>
  <c r="I149" i="12"/>
  <c r="K149" i="12"/>
  <c r="M149" i="12"/>
  <c r="M150" i="12"/>
  <c r="I150" i="12"/>
  <c r="I152" i="12"/>
  <c r="L152" i="12"/>
  <c r="M153" i="12"/>
  <c r="H153" i="12"/>
  <c r="I153" i="12"/>
  <c r="K153" i="12"/>
  <c r="H155" i="12"/>
  <c r="I155" i="12"/>
  <c r="K155" i="12"/>
  <c r="M155" i="12"/>
  <c r="F157" i="12"/>
  <c r="G157" i="12"/>
  <c r="H157" i="12"/>
  <c r="I157" i="12"/>
  <c r="K157" i="12"/>
  <c r="H158" i="12"/>
  <c r="K158" i="12"/>
  <c r="F159" i="12"/>
  <c r="G159" i="12"/>
  <c r="H159" i="12"/>
  <c r="I159" i="12"/>
  <c r="K159" i="12"/>
  <c r="M159" i="12"/>
  <c r="F161" i="12"/>
  <c r="G161" i="12"/>
  <c r="H161" i="12"/>
  <c r="I161" i="12"/>
  <c r="M161" i="12"/>
  <c r="G162" i="12"/>
  <c r="M162" i="12"/>
  <c r="F163" i="12"/>
  <c r="G163" i="12"/>
  <c r="I163" i="12"/>
  <c r="K163" i="12"/>
  <c r="F164" i="12"/>
  <c r="I164" i="12"/>
  <c r="K164" i="12"/>
  <c r="M164" i="12"/>
  <c r="H165" i="12"/>
  <c r="M165" i="12"/>
  <c r="G166" i="12"/>
  <c r="M166" i="12"/>
  <c r="F167" i="12"/>
  <c r="G167" i="12"/>
  <c r="H167" i="12"/>
  <c r="I167" i="12"/>
  <c r="K167" i="12"/>
  <c r="L167" i="12"/>
  <c r="M167" i="12"/>
  <c r="F168" i="12"/>
  <c r="G168" i="12"/>
  <c r="G169" i="12"/>
  <c r="F170" i="12"/>
  <c r="G170" i="12"/>
  <c r="H170" i="12"/>
  <c r="L170" i="12"/>
  <c r="M170" i="12"/>
  <c r="F171" i="12"/>
  <c r="G171" i="12"/>
  <c r="I171" i="12"/>
  <c r="L171" i="12"/>
  <c r="M171" i="12"/>
  <c r="F173" i="12"/>
  <c r="H173" i="12"/>
  <c r="I173" i="12"/>
  <c r="F175" i="12"/>
  <c r="G175" i="12"/>
  <c r="H175" i="12"/>
  <c r="I175" i="12"/>
  <c r="K175" i="12"/>
  <c r="L175" i="12"/>
  <c r="M175" i="12"/>
  <c r="F154" i="12"/>
  <c r="K154" i="12"/>
  <c r="H154" i="12"/>
  <c r="M154" i="12"/>
  <c r="F146" i="12"/>
  <c r="J146" i="12"/>
  <c r="H146" i="12"/>
  <c r="M146" i="12"/>
  <c r="F138" i="12"/>
  <c r="K138" i="12"/>
  <c r="H138" i="12"/>
  <c r="F126" i="12"/>
  <c r="J126" i="12"/>
  <c r="K126" i="12"/>
  <c r="H126" i="12"/>
  <c r="M126" i="12"/>
  <c r="F94" i="12"/>
  <c r="J94" i="12"/>
  <c r="K94" i="12"/>
  <c r="G94" i="12"/>
  <c r="H94" i="12"/>
  <c r="M94" i="12"/>
  <c r="F57" i="12"/>
  <c r="I57" i="12"/>
  <c r="F35" i="12"/>
  <c r="G35" i="12"/>
  <c r="H35" i="12"/>
  <c r="L154" i="12"/>
  <c r="L138" i="12"/>
  <c r="F122" i="12"/>
  <c r="J122" i="12"/>
  <c r="G122" i="12"/>
  <c r="L122" i="12"/>
  <c r="H122" i="12"/>
  <c r="M122" i="12"/>
  <c r="F106" i="12"/>
  <c r="J106" i="12"/>
  <c r="G106" i="12"/>
  <c r="L106" i="12"/>
  <c r="H106" i="12"/>
  <c r="M106" i="12"/>
  <c r="F90" i="12"/>
  <c r="J90" i="12"/>
  <c r="G90" i="12"/>
  <c r="L90" i="12"/>
  <c r="H90" i="12"/>
  <c r="M90" i="12"/>
  <c r="F73" i="12"/>
  <c r="J73" i="12"/>
  <c r="H73" i="12"/>
  <c r="G73" i="12"/>
  <c r="I73" i="12"/>
  <c r="F51" i="12"/>
  <c r="G51" i="12"/>
  <c r="H51" i="12"/>
  <c r="F30" i="12"/>
  <c r="G30" i="12"/>
  <c r="H30" i="12"/>
  <c r="I154" i="12"/>
  <c r="I146" i="12"/>
  <c r="I126" i="12"/>
  <c r="F118" i="12"/>
  <c r="J118" i="12"/>
  <c r="K118" i="12"/>
  <c r="G118" i="12"/>
  <c r="H118" i="12"/>
  <c r="M118" i="12"/>
  <c r="F102" i="12"/>
  <c r="J102" i="12"/>
  <c r="K102" i="12"/>
  <c r="G102" i="12"/>
  <c r="H102" i="12"/>
  <c r="M102" i="12"/>
  <c r="F86" i="12"/>
  <c r="J86" i="12"/>
  <c r="K86" i="12"/>
  <c r="G86" i="12"/>
  <c r="H86" i="12"/>
  <c r="M86" i="12"/>
  <c r="G67" i="12"/>
  <c r="H67" i="12"/>
  <c r="I67" i="12"/>
  <c r="H46" i="12"/>
  <c r="F150" i="12"/>
  <c r="J150" i="12"/>
  <c r="K150" i="12"/>
  <c r="H150" i="12"/>
  <c r="F142" i="12"/>
  <c r="J142" i="12"/>
  <c r="K142" i="12"/>
  <c r="H142" i="12"/>
  <c r="M142" i="12"/>
  <c r="J134" i="12"/>
  <c r="K134" i="12"/>
  <c r="H134" i="12"/>
  <c r="M134" i="12"/>
  <c r="F110" i="12"/>
  <c r="G110" i="12"/>
  <c r="H110" i="12"/>
  <c r="M110" i="12"/>
  <c r="J156" i="12"/>
  <c r="F152" i="12"/>
  <c r="J152" i="12"/>
  <c r="H152" i="12"/>
  <c r="M152" i="12"/>
  <c r="G150" i="12"/>
  <c r="F148" i="12"/>
  <c r="J148" i="12"/>
  <c r="H148" i="12"/>
  <c r="M148" i="12"/>
  <c r="K148" i="12"/>
  <c r="G146" i="12"/>
  <c r="F144" i="12"/>
  <c r="J144" i="12"/>
  <c r="H144" i="12"/>
  <c r="M144" i="12"/>
  <c r="K144" i="12"/>
  <c r="G142" i="12"/>
  <c r="F140" i="12"/>
  <c r="J140" i="12"/>
  <c r="H140" i="12"/>
  <c r="K140" i="12"/>
  <c r="G138" i="12"/>
  <c r="K136" i="12"/>
  <c r="G134" i="12"/>
  <c r="F132" i="12"/>
  <c r="J132" i="12"/>
  <c r="H132" i="12"/>
  <c r="M132" i="12"/>
  <c r="K132" i="12"/>
  <c r="G130" i="12"/>
  <c r="F128" i="12"/>
  <c r="K128" i="12"/>
  <c r="G126" i="12"/>
  <c r="F114" i="12"/>
  <c r="J114" i="12"/>
  <c r="G114" i="12"/>
  <c r="L114" i="12"/>
  <c r="H114" i="12"/>
  <c r="M114" i="12"/>
  <c r="I110" i="12"/>
  <c r="F98" i="12"/>
  <c r="J98" i="12"/>
  <c r="G98" i="12"/>
  <c r="L98" i="12"/>
  <c r="H98" i="12"/>
  <c r="M98" i="12"/>
  <c r="I94" i="12"/>
  <c r="F82" i="12"/>
  <c r="J82" i="12"/>
  <c r="G82" i="12"/>
  <c r="H82" i="12"/>
  <c r="F62" i="12"/>
  <c r="G62" i="12"/>
  <c r="H62" i="12"/>
  <c r="I62" i="12"/>
  <c r="H41" i="12"/>
  <c r="G41" i="12"/>
  <c r="H16" i="12"/>
  <c r="F153" i="12"/>
  <c r="J153" i="12"/>
  <c r="F149" i="12"/>
  <c r="F141" i="12"/>
  <c r="J141" i="12"/>
  <c r="F137" i="12"/>
  <c r="F129" i="12"/>
  <c r="J129" i="12"/>
  <c r="F125" i="12"/>
  <c r="J125" i="12"/>
  <c r="F121" i="12"/>
  <c r="J121" i="12"/>
  <c r="K120" i="12"/>
  <c r="F117" i="12"/>
  <c r="J117" i="12"/>
  <c r="K116" i="12"/>
  <c r="F113" i="12"/>
  <c r="J113" i="12"/>
  <c r="K112" i="12"/>
  <c r="F109" i="12"/>
  <c r="J109" i="12"/>
  <c r="K108" i="12"/>
  <c r="K104" i="12"/>
  <c r="F101" i="12"/>
  <c r="J101" i="12"/>
  <c r="K100" i="12"/>
  <c r="F97" i="12"/>
  <c r="J97" i="12"/>
  <c r="K96" i="12"/>
  <c r="F93" i="12"/>
  <c r="K92" i="12"/>
  <c r="F89" i="12"/>
  <c r="J89" i="12"/>
  <c r="F85" i="12"/>
  <c r="J85" i="12"/>
  <c r="F81" i="12"/>
  <c r="J81" i="12"/>
  <c r="K80" i="12"/>
  <c r="F74" i="12"/>
  <c r="J74" i="12"/>
  <c r="G74" i="12"/>
  <c r="F69" i="12"/>
  <c r="J69" i="12"/>
  <c r="H69" i="12"/>
  <c r="F63" i="12"/>
  <c r="F58" i="12"/>
  <c r="G58" i="12"/>
  <c r="F47" i="12"/>
  <c r="F42" i="12"/>
  <c r="G42" i="12"/>
  <c r="F37" i="12"/>
  <c r="H37" i="12"/>
  <c r="F31" i="12"/>
  <c r="F26" i="12"/>
  <c r="G26" i="12"/>
  <c r="F14" i="12"/>
  <c r="G14" i="12"/>
  <c r="H14" i="12"/>
  <c r="F120" i="12"/>
  <c r="J120" i="12"/>
  <c r="J108" i="12"/>
  <c r="N108" i="12"/>
  <c r="J104" i="12"/>
  <c r="F100" i="12"/>
  <c r="J100" i="12"/>
  <c r="J96" i="12"/>
  <c r="N96" i="12"/>
  <c r="J92" i="12"/>
  <c r="J88" i="12"/>
  <c r="F80" i="12"/>
  <c r="J80" i="12"/>
  <c r="F75" i="12"/>
  <c r="F70" i="12"/>
  <c r="J70" i="12"/>
  <c r="G70" i="12"/>
  <c r="H65" i="12"/>
  <c r="F59" i="12"/>
  <c r="F49" i="12"/>
  <c r="H49" i="12"/>
  <c r="F43" i="12"/>
  <c r="G38" i="12"/>
  <c r="F33" i="12"/>
  <c r="H33" i="12"/>
  <c r="J175" i="12"/>
  <c r="J173" i="12"/>
  <c r="J171" i="12"/>
  <c r="J170" i="12"/>
  <c r="J168" i="12"/>
  <c r="N167" i="12"/>
  <c r="J167" i="12"/>
  <c r="J165" i="12"/>
  <c r="J164" i="12"/>
  <c r="J163" i="12"/>
  <c r="J162" i="12"/>
  <c r="J161" i="12"/>
  <c r="J159" i="12"/>
  <c r="J157" i="12"/>
  <c r="F155" i="12"/>
  <c r="J155" i="12"/>
  <c r="L153" i="12"/>
  <c r="G153" i="12"/>
  <c r="G149" i="12"/>
  <c r="F147" i="12"/>
  <c r="J147" i="12"/>
  <c r="F143" i="12"/>
  <c r="J143" i="12"/>
  <c r="G141" i="12"/>
  <c r="F139" i="12"/>
  <c r="J139" i="12"/>
  <c r="N139" i="12"/>
  <c r="L137" i="12"/>
  <c r="G137" i="12"/>
  <c r="G133" i="12"/>
  <c r="L129" i="12"/>
  <c r="G129" i="12"/>
  <c r="F127" i="12"/>
  <c r="G125" i="12"/>
  <c r="F123" i="12"/>
  <c r="M120" i="12"/>
  <c r="H120" i="12"/>
  <c r="F119" i="12"/>
  <c r="G117" i="12"/>
  <c r="H116" i="12"/>
  <c r="F115" i="12"/>
  <c r="L113" i="12"/>
  <c r="G113" i="12"/>
  <c r="H112" i="12"/>
  <c r="F111" i="12"/>
  <c r="G109" i="12"/>
  <c r="F107" i="12"/>
  <c r="N107" i="12"/>
  <c r="L105" i="12"/>
  <c r="M104" i="12"/>
  <c r="H104" i="12"/>
  <c r="F103" i="12"/>
  <c r="M100" i="12"/>
  <c r="H100" i="12"/>
  <c r="F99" i="12"/>
  <c r="L97" i="12"/>
  <c r="G97" i="12"/>
  <c r="H96" i="12"/>
  <c r="M92" i="12"/>
  <c r="H92" i="12"/>
  <c r="F91" i="12"/>
  <c r="H88" i="12"/>
  <c r="F87" i="12"/>
  <c r="G85" i="12"/>
  <c r="F83" i="12"/>
  <c r="G81" i="12"/>
  <c r="H80" i="12"/>
  <c r="F79" i="12"/>
  <c r="I75" i="12"/>
  <c r="H74" i="12"/>
  <c r="F71" i="12"/>
  <c r="J71" i="12"/>
  <c r="I70" i="12"/>
  <c r="G69" i="12"/>
  <c r="G66" i="12"/>
  <c r="I65" i="12"/>
  <c r="H63" i="12"/>
  <c r="F61" i="12"/>
  <c r="H61" i="12"/>
  <c r="I59" i="12"/>
  <c r="H58" i="12"/>
  <c r="F55" i="12"/>
  <c r="I49" i="12"/>
  <c r="H47" i="12"/>
  <c r="F45" i="12"/>
  <c r="H45" i="12"/>
  <c r="H42" i="12"/>
  <c r="F39" i="12"/>
  <c r="G37" i="12"/>
  <c r="H31" i="12"/>
  <c r="F29" i="12"/>
  <c r="H26" i="12"/>
  <c r="F76" i="12"/>
  <c r="J76" i="12"/>
  <c r="F72" i="12"/>
  <c r="J72" i="12"/>
  <c r="F68" i="12"/>
  <c r="J68" i="12"/>
  <c r="F64" i="12"/>
  <c r="F60" i="12"/>
  <c r="F56" i="12"/>
  <c r="F52" i="12"/>
  <c r="F48" i="12"/>
  <c r="F44" i="12"/>
  <c r="F36" i="12"/>
  <c r="F32" i="12"/>
  <c r="F28" i="12"/>
  <c r="F17" i="12"/>
  <c r="F13" i="12"/>
  <c r="G13" i="12"/>
  <c r="F12" i="12"/>
  <c r="G12" i="12"/>
  <c r="F11" i="12"/>
  <c r="F10" i="12"/>
  <c r="G10" i="12"/>
  <c r="F9" i="12"/>
  <c r="G9" i="12"/>
  <c r="F6" i="12"/>
  <c r="F4" i="12"/>
  <c r="G2" i="12"/>
  <c r="E155" i="12"/>
  <c r="E29" i="12"/>
  <c r="E171" i="12"/>
  <c r="E96" i="12"/>
  <c r="E69" i="12"/>
  <c r="E148" i="12"/>
  <c r="E46" i="12"/>
  <c r="E136" i="12"/>
  <c r="E142" i="12"/>
  <c r="E143" i="12"/>
  <c r="E141" i="12"/>
  <c r="E73" i="12"/>
  <c r="E98" i="12"/>
  <c r="E15" i="12"/>
  <c r="E16" i="12"/>
  <c r="E114" i="12"/>
  <c r="E132" i="12"/>
  <c r="E144" i="12"/>
  <c r="E30" i="12"/>
  <c r="E175" i="12"/>
  <c r="E120" i="12"/>
  <c r="E119" i="12"/>
  <c r="E117" i="12"/>
  <c r="E58" i="12"/>
  <c r="E56" i="12"/>
  <c r="E14" i="12"/>
  <c r="E10" i="12"/>
  <c r="E51" i="12"/>
  <c r="E90" i="12"/>
  <c r="E106" i="12"/>
  <c r="E122" i="12"/>
  <c r="E154" i="12"/>
  <c r="E172" i="12"/>
  <c r="E131" i="12"/>
  <c r="E81" i="12"/>
  <c r="E72" i="12"/>
  <c r="E25" i="12"/>
  <c r="E24" i="12"/>
  <c r="E4" i="12"/>
  <c r="E75" i="12"/>
  <c r="E63" i="12"/>
  <c r="E140" i="12"/>
  <c r="E156" i="12"/>
  <c r="E134" i="12"/>
  <c r="E126" i="12"/>
  <c r="E169" i="12"/>
  <c r="E65" i="12"/>
  <c r="E60" i="12"/>
  <c r="E26" i="12"/>
  <c r="E21" i="12"/>
  <c r="E12" i="12"/>
  <c r="E6" i="12"/>
  <c r="E102" i="12"/>
  <c r="E118" i="12"/>
  <c r="E146" i="12"/>
  <c r="E166" i="12"/>
  <c r="E164" i="12"/>
  <c r="E161" i="12"/>
  <c r="E145" i="12"/>
  <c r="E83" i="12"/>
  <c r="E44" i="12"/>
  <c r="E23" i="12"/>
  <c r="E20" i="12"/>
  <c r="E3" i="12"/>
  <c r="E2" i="12"/>
  <c r="E43" i="12"/>
  <c r="E62" i="12"/>
  <c r="E150" i="12"/>
  <c r="E86" i="12"/>
  <c r="E94" i="12"/>
  <c r="E137" i="12"/>
  <c r="E125" i="12"/>
  <c r="E109" i="12"/>
  <c r="E74" i="12"/>
  <c r="E48" i="12"/>
  <c r="E37" i="12"/>
  <c r="E19" i="12"/>
  <c r="E31" i="12"/>
  <c r="E41" i="12"/>
  <c r="E82" i="12"/>
  <c r="E152" i="12"/>
  <c r="E67" i="12"/>
  <c r="E130" i="12"/>
  <c r="E168" i="12"/>
  <c r="E162" i="12"/>
  <c r="E159" i="12"/>
  <c r="E153" i="12"/>
  <c r="E113" i="12"/>
  <c r="E111" i="12"/>
  <c r="E103" i="12"/>
  <c r="E100" i="12"/>
  <c r="E99" i="12"/>
  <c r="E97" i="12"/>
  <c r="E93" i="12"/>
  <c r="E76" i="12"/>
  <c r="E34" i="12"/>
  <c r="E28" i="12"/>
  <c r="E11" i="12"/>
  <c r="E71" i="12"/>
  <c r="E170" i="12"/>
  <c r="E167" i="12"/>
  <c r="E127" i="12"/>
  <c r="E85" i="12"/>
  <c r="E80" i="12"/>
  <c r="E79" i="12"/>
  <c r="I50" i="12"/>
  <c r="H50" i="12"/>
  <c r="G50" i="12"/>
  <c r="E50" i="12"/>
  <c r="F50" i="12"/>
  <c r="L160" i="12"/>
  <c r="K160" i="12"/>
  <c r="F160" i="12"/>
  <c r="E160" i="12"/>
  <c r="H160" i="12"/>
  <c r="G160" i="12"/>
  <c r="I160" i="12"/>
  <c r="M160" i="12"/>
  <c r="N160" i="12"/>
  <c r="J160" i="12"/>
  <c r="I124" i="12"/>
  <c r="G124" i="12"/>
  <c r="L124" i="12"/>
  <c r="M124" i="12"/>
  <c r="E124" i="12"/>
  <c r="J124" i="12"/>
  <c r="N124" i="12"/>
  <c r="K124" i="12"/>
  <c r="F124" i="12"/>
  <c r="H124" i="12"/>
  <c r="E54" i="12"/>
  <c r="H54" i="12"/>
  <c r="F54" i="12"/>
  <c r="G54" i="12"/>
  <c r="I54" i="12"/>
  <c r="E66" i="12"/>
  <c r="I66" i="12"/>
  <c r="H66" i="12"/>
  <c r="G40" i="12"/>
  <c r="E40" i="12"/>
  <c r="H40" i="12"/>
  <c r="F40" i="12"/>
  <c r="F66" i="12"/>
  <c r="N156" i="12"/>
  <c r="G78" i="12"/>
  <c r="F78" i="12"/>
  <c r="J78" i="12"/>
  <c r="I78" i="12"/>
  <c r="E78" i="12"/>
  <c r="G53" i="12"/>
  <c r="N103" i="12"/>
  <c r="H27" i="12"/>
  <c r="E27" i="12"/>
  <c r="G27" i="12"/>
  <c r="N164" i="12"/>
  <c r="N100" i="12"/>
  <c r="N150" i="12"/>
  <c r="E151" i="12"/>
  <c r="H151" i="12"/>
  <c r="J151" i="12"/>
  <c r="G151" i="12"/>
  <c r="I151" i="12"/>
  <c r="K151" i="12"/>
  <c r="L151" i="12"/>
  <c r="M151" i="12"/>
  <c r="F151" i="12"/>
  <c r="H131" i="12"/>
  <c r="I131" i="12"/>
  <c r="K131" i="12"/>
  <c r="N131" i="12"/>
  <c r="L131" i="12"/>
  <c r="F131" i="12"/>
  <c r="I116" i="12"/>
  <c r="G116" i="12"/>
  <c r="M116" i="12"/>
  <c r="E116" i="12"/>
  <c r="J116" i="12"/>
  <c r="L116" i="12"/>
  <c r="N116" i="12"/>
  <c r="K95" i="12"/>
  <c r="L95" i="12"/>
  <c r="E95" i="12"/>
  <c r="G95" i="12"/>
  <c r="H95" i="12"/>
  <c r="M95" i="12"/>
  <c r="F95" i="12"/>
  <c r="N95" i="12"/>
  <c r="E77" i="12"/>
  <c r="G77" i="12"/>
  <c r="J77" i="12"/>
  <c r="F77" i="12"/>
  <c r="H77" i="12"/>
  <c r="G72" i="12"/>
  <c r="H72" i="12"/>
  <c r="M135" i="12"/>
  <c r="G135" i="12"/>
  <c r="K135" i="12"/>
  <c r="L135" i="12"/>
  <c r="E135" i="12"/>
  <c r="N135" i="12"/>
  <c r="H135" i="12"/>
  <c r="I135" i="12"/>
  <c r="I84" i="12"/>
  <c r="E84" i="12"/>
  <c r="J84" i="12"/>
  <c r="G84" i="12"/>
  <c r="L84" i="12"/>
  <c r="H84" i="12"/>
  <c r="E53" i="12"/>
  <c r="I53" i="12"/>
  <c r="F53" i="12"/>
  <c r="G19" i="12"/>
  <c r="H19" i="12"/>
  <c r="F19" i="12"/>
  <c r="N113" i="12"/>
  <c r="N154" i="12"/>
  <c r="N106" i="12"/>
  <c r="N118" i="12"/>
  <c r="N140" i="12"/>
  <c r="N114" i="12"/>
  <c r="N104" i="12"/>
  <c r="N138" i="12"/>
  <c r="N153" i="12"/>
  <c r="N159" i="12"/>
  <c r="N102" i="12"/>
  <c r="N98" i="12"/>
  <c r="N155" i="12"/>
  <c r="N115" i="12"/>
  <c r="N92" i="12"/>
  <c r="N170" i="12"/>
  <c r="N158" i="12"/>
  <c r="N119" i="12"/>
  <c r="N125" i="12"/>
  <c r="N101" i="12"/>
  <c r="N91" i="12"/>
  <c r="N122" i="12"/>
  <c r="N134" i="12"/>
  <c r="N152" i="12"/>
  <c r="N148" i="12"/>
  <c r="N144" i="12"/>
  <c r="N133" i="12"/>
  <c r="N117" i="12"/>
  <c r="N109" i="12"/>
  <c r="N173" i="12"/>
  <c r="N161" i="12"/>
  <c r="N157" i="12"/>
  <c r="N127" i="12"/>
  <c r="N169" i="12"/>
  <c r="N99" i="12"/>
  <c r="F135" i="12"/>
  <c r="N143" i="12"/>
  <c r="N151" i="12"/>
  <c r="F27" i="12"/>
  <c r="F84" i="12"/>
  <c r="F116" i="12"/>
  <c r="H53" i="12"/>
  <c r="N97" i="12"/>
  <c r="N105" i="12"/>
  <c r="N129" i="12"/>
  <c r="F174" i="12"/>
  <c r="K174" i="12"/>
  <c r="J174" i="12"/>
  <c r="H174" i="12"/>
  <c r="E174" i="12"/>
  <c r="G174" i="12"/>
  <c r="I174" i="12"/>
  <c r="N174" i="12"/>
  <c r="M174" i="12"/>
  <c r="K169" i="12"/>
  <c r="I169" i="12"/>
  <c r="M169" i="12"/>
  <c r="J169" i="12"/>
  <c r="F169" i="12"/>
  <c r="H169" i="12"/>
  <c r="L169" i="12"/>
  <c r="E89" i="12"/>
  <c r="I89" i="12"/>
  <c r="G89" i="12"/>
  <c r="L89" i="12"/>
  <c r="E32" i="12"/>
  <c r="H32" i="12"/>
  <c r="G32" i="12"/>
  <c r="N175" i="12"/>
  <c r="K84" i="12"/>
  <c r="H34" i="12"/>
  <c r="G34" i="12"/>
  <c r="F34" i="12"/>
  <c r="F16" i="12"/>
  <c r="G16" i="12"/>
  <c r="G22" i="12"/>
  <c r="F22" i="12"/>
  <c r="H22" i="12"/>
  <c r="E22" i="12"/>
  <c r="F18" i="12"/>
  <c r="G18" i="12"/>
  <c r="H18" i="12"/>
  <c r="E18" i="12"/>
  <c r="N172" i="12"/>
  <c r="N120" i="12"/>
  <c r="N149" i="12"/>
  <c r="N142" i="12"/>
  <c r="F166" i="12"/>
  <c r="J166" i="12"/>
  <c r="K166" i="12"/>
  <c r="H166" i="12"/>
  <c r="I166" i="12"/>
  <c r="N166" i="12"/>
  <c r="K145" i="12"/>
  <c r="H145" i="12"/>
  <c r="M145" i="12"/>
  <c r="I145" i="12"/>
  <c r="N145" i="12"/>
  <c r="L145" i="12"/>
  <c r="F145" i="12"/>
  <c r="J145" i="12"/>
  <c r="G145" i="12"/>
  <c r="I121" i="12"/>
  <c r="E121" i="12"/>
  <c r="H121" i="12"/>
  <c r="N121" i="12"/>
  <c r="G121" i="12"/>
  <c r="M121" i="12"/>
  <c r="L121" i="12"/>
  <c r="N141" i="12"/>
  <c r="H123" i="12"/>
  <c r="M123" i="12"/>
  <c r="G123" i="12"/>
  <c r="E123" i="12"/>
  <c r="N123" i="12"/>
  <c r="G11" i="12"/>
  <c r="N111" i="12"/>
  <c r="H78" i="12"/>
  <c r="I137" i="12"/>
  <c r="M137" i="12"/>
  <c r="N137" i="12"/>
  <c r="J137" i="12"/>
  <c r="I108" i="12"/>
  <c r="G108" i="12"/>
  <c r="E108" i="12"/>
  <c r="L108" i="12"/>
  <c r="M108" i="12"/>
  <c r="H108" i="12"/>
  <c r="F108" i="12"/>
  <c r="E173" i="12"/>
  <c r="K173" i="12"/>
  <c r="G173" i="12"/>
  <c r="M173" i="12"/>
  <c r="L156" i="12"/>
  <c r="F156" i="12"/>
  <c r="G156" i="12"/>
  <c r="I156" i="12"/>
  <c r="H156" i="12"/>
  <c r="M156" i="12"/>
  <c r="L136" i="12"/>
  <c r="H136" i="12"/>
  <c r="G136" i="12"/>
  <c r="N136" i="12"/>
  <c r="M136" i="12"/>
  <c r="I136" i="12"/>
  <c r="E133" i="12"/>
  <c r="J133" i="12"/>
  <c r="I133" i="12"/>
  <c r="K133" i="12"/>
  <c r="F133" i="12"/>
  <c r="K130" i="12"/>
  <c r="L130" i="12"/>
  <c r="H130" i="12"/>
  <c r="M130" i="12"/>
  <c r="I130" i="12"/>
  <c r="J128" i="12"/>
  <c r="H128" i="12"/>
  <c r="M128" i="12"/>
  <c r="H103" i="12"/>
  <c r="L103" i="12"/>
  <c r="I103" i="12"/>
  <c r="M103" i="12"/>
  <c r="G88" i="12"/>
  <c r="L88" i="12"/>
  <c r="F88" i="12"/>
  <c r="E88" i="12"/>
  <c r="M88" i="12"/>
  <c r="E70" i="12"/>
  <c r="H57" i="12"/>
  <c r="J136" i="12"/>
  <c r="G57" i="12"/>
  <c r="N130" i="12"/>
  <c r="I162" i="12"/>
  <c r="L162" i="12"/>
  <c r="F162" i="12"/>
  <c r="H162" i="12"/>
  <c r="K162" i="12"/>
  <c r="N162" i="12"/>
  <c r="F158" i="12"/>
  <c r="M158" i="12"/>
  <c r="J158" i="12"/>
  <c r="E158" i="12"/>
  <c r="G158" i="12"/>
  <c r="I158" i="12"/>
  <c r="G112" i="12"/>
  <c r="E112" i="12"/>
  <c r="F112" i="12"/>
  <c r="I112" i="12"/>
  <c r="L112" i="12"/>
  <c r="J112" i="12"/>
  <c r="N112" i="12"/>
  <c r="M112" i="12"/>
  <c r="J110" i="12"/>
  <c r="E110" i="12"/>
  <c r="N110" i="12"/>
  <c r="K110" i="12"/>
  <c r="H105" i="12"/>
  <c r="E105" i="12"/>
  <c r="F105" i="12"/>
  <c r="G105" i="12"/>
  <c r="J105" i="12"/>
  <c r="K93" i="12"/>
  <c r="I93" i="12"/>
  <c r="J93" i="12"/>
  <c r="M93" i="12"/>
  <c r="N93" i="12"/>
  <c r="G93" i="12"/>
  <c r="G61" i="12"/>
  <c r="E61" i="12"/>
  <c r="H52" i="12"/>
  <c r="G52" i="12"/>
  <c r="E52" i="12"/>
  <c r="H39" i="12"/>
  <c r="E39" i="12"/>
  <c r="E128" i="12"/>
  <c r="F136" i="12"/>
  <c r="J130" i="12"/>
  <c r="L168" i="12"/>
  <c r="I168" i="12"/>
  <c r="K168" i="12"/>
  <c r="H168" i="12"/>
  <c r="M168" i="12"/>
  <c r="N168" i="12"/>
  <c r="E165" i="12"/>
  <c r="I165" i="12"/>
  <c r="F165" i="12"/>
  <c r="G165" i="12"/>
  <c r="N165" i="12"/>
  <c r="K165" i="12"/>
  <c r="E149" i="12"/>
  <c r="H149" i="12"/>
  <c r="J149" i="12"/>
  <c r="I96" i="12"/>
  <c r="F96" i="12"/>
  <c r="G96" i="12"/>
  <c r="L96" i="12"/>
  <c r="M96" i="12"/>
  <c r="L87" i="12"/>
  <c r="E87" i="12"/>
  <c r="G87" i="12"/>
  <c r="H87" i="12"/>
  <c r="I87" i="12"/>
  <c r="M87" i="12"/>
  <c r="H64" i="12"/>
  <c r="E64" i="12"/>
  <c r="G64" i="12"/>
  <c r="E42" i="12"/>
  <c r="E38" i="12"/>
  <c r="F38" i="12"/>
  <c r="H38" i="12"/>
  <c r="H21" i="12"/>
  <c r="F21" i="12"/>
  <c r="G21" i="12"/>
  <c r="K88" i="12"/>
  <c r="N128" i="12"/>
  <c r="K156" i="12"/>
  <c r="E57" i="12"/>
  <c r="F130" i="12"/>
  <c r="G172" i="12"/>
  <c r="K172" i="12"/>
  <c r="F172" i="12"/>
  <c r="H172" i="12"/>
  <c r="J172" i="12"/>
  <c r="I172" i="12"/>
  <c r="M172" i="12"/>
  <c r="K147" i="12"/>
  <c r="I147" i="12"/>
  <c r="N147" i="12"/>
  <c r="E147" i="12"/>
  <c r="L107" i="12"/>
  <c r="G107" i="12"/>
  <c r="H107" i="12"/>
  <c r="E107" i="12"/>
  <c r="I101" i="12"/>
  <c r="M101" i="12"/>
  <c r="E101" i="12"/>
  <c r="H101" i="12"/>
  <c r="G101" i="12"/>
  <c r="K101" i="12"/>
  <c r="G59" i="12"/>
  <c r="E59" i="12"/>
  <c r="H55" i="12"/>
  <c r="I55" i="12"/>
  <c r="E55" i="12"/>
  <c r="G29" i="12"/>
  <c r="H29" i="12"/>
  <c r="H163" i="12"/>
  <c r="L163" i="12"/>
  <c r="N163" i="12"/>
  <c r="E163" i="12"/>
  <c r="E92" i="12"/>
  <c r="I92" i="12"/>
  <c r="G92" i="12"/>
  <c r="G76" i="12"/>
  <c r="E68" i="12"/>
  <c r="E49" i="12"/>
  <c r="E47" i="12"/>
  <c r="E33" i="12"/>
  <c r="G33" i="12"/>
  <c r="G164" i="12"/>
  <c r="L164" i="12"/>
  <c r="H164" i="12"/>
  <c r="E157" i="12"/>
  <c r="M157" i="12"/>
  <c r="L157" i="12"/>
  <c r="L155" i="12"/>
  <c r="G155" i="12"/>
  <c r="N146" i="12"/>
  <c r="K146" i="12"/>
  <c r="L146" i="12"/>
  <c r="E138" i="12"/>
  <c r="M138" i="12"/>
  <c r="I104" i="12"/>
  <c r="F104" i="12"/>
  <c r="E104" i="12"/>
  <c r="N94" i="12"/>
  <c r="G75" i="12"/>
  <c r="F67" i="12"/>
  <c r="I51" i="12"/>
  <c r="G46" i="12"/>
  <c r="F46" i="12"/>
  <c r="E36" i="12"/>
  <c r="F65" i="12"/>
  <c r="F92" i="12"/>
  <c r="I138" i="12"/>
  <c r="J138" i="12"/>
  <c r="I170" i="12"/>
  <c r="K170" i="12"/>
  <c r="M163" i="12"/>
  <c r="I140" i="12"/>
  <c r="M140" i="12"/>
  <c r="L140" i="12"/>
  <c r="M127" i="12"/>
  <c r="I127" i="12"/>
  <c r="G127" i="12"/>
  <c r="L127" i="12"/>
  <c r="K115" i="12"/>
  <c r="M115" i="12"/>
  <c r="E115" i="12"/>
  <c r="H83" i="12"/>
  <c r="G83" i="12"/>
  <c r="E35" i="12"/>
  <c r="F25" i="12"/>
  <c r="H25" i="12"/>
  <c r="H10" i="12"/>
  <c r="H171" i="12"/>
  <c r="K171" i="12"/>
  <c r="N171" i="12"/>
  <c r="K161" i="12"/>
  <c r="L161" i="12"/>
  <c r="J154" i="12"/>
  <c r="G154" i="12"/>
  <c r="G152" i="12"/>
  <c r="K152" i="12"/>
  <c r="I139" i="12"/>
  <c r="E139" i="12"/>
  <c r="I134" i="12"/>
  <c r="F134" i="12"/>
  <c r="L132" i="12"/>
  <c r="N132" i="12"/>
  <c r="F41" i="12"/>
  <c r="E5" i="12"/>
  <c r="H5" i="12"/>
  <c r="G5" i="12"/>
  <c r="I129" i="12"/>
  <c r="E129" i="12"/>
  <c r="E91" i="12"/>
  <c r="M91" i="12"/>
  <c r="I81" i="12"/>
  <c r="I63" i="12"/>
  <c r="E45" i="12"/>
  <c r="G28" i="12"/>
  <c r="E17" i="12"/>
  <c r="G17" i="12"/>
  <c r="E7" i="12"/>
  <c r="H7" i="12"/>
  <c r="E13" i="12"/>
  <c r="E9" i="12"/>
  <c r="F8" i="12"/>
  <c r="H6" i="12"/>
  <c r="H4" i="12"/>
  <c r="E8" i="12"/>
  <c r="G6" i="12"/>
  <c r="G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<sst xmlns="http://schemas.openxmlformats.org/spreadsheetml/2006/main" count="2269" uniqueCount="212">
  <si>
    <t>ccyy</t>
  </si>
  <si>
    <t>ret</t>
  </si>
  <si>
    <t>mm</t>
  </si>
  <si>
    <t>mrp</t>
  </si>
  <si>
    <t>smb</t>
  </si>
  <si>
    <t>hml</t>
  </si>
  <si>
    <t>rf</t>
  </si>
  <si>
    <t>mom</t>
  </si>
  <si>
    <t>exret</t>
  </si>
  <si>
    <t>Based on one-factor market model</t>
  </si>
  <si>
    <t>Based on 3-factor Fama-French model</t>
  </si>
  <si>
    <t>Based on 4-factor model</t>
  </si>
  <si>
    <t>Equally-weighted index of fund returns</t>
  </si>
  <si>
    <t>alpha:</t>
  </si>
  <si>
    <t>Fund Number</t>
  </si>
  <si>
    <t>Please place your estimates of the funds' "alphas" and the associated t-statistics in the table below</t>
  </si>
  <si>
    <t>Confidence interval lower limit:</t>
  </si>
  <si>
    <t>Confidence interval upper limit:</t>
  </si>
  <si>
    <t>equal-weighted</t>
  </si>
  <si>
    <t>index</t>
  </si>
  <si>
    <t>yyyymm</t>
  </si>
  <si>
    <t>Equal-weighted average</t>
  </si>
  <si>
    <t>Ticker</t>
  </si>
  <si>
    <t>BEQAX</t>
  </si>
  <si>
    <t>-0.035909</t>
  </si>
  <si>
    <t>0.038375</t>
  </si>
  <si>
    <t>0.054348</t>
  </si>
  <si>
    <t>0.015979</t>
  </si>
  <si>
    <t>-0.074581</t>
  </si>
  <si>
    <t>-0.057566</t>
  </si>
  <si>
    <t>0.063991</t>
  </si>
  <si>
    <t>-0.051941</t>
  </si>
  <si>
    <t>0.087659</t>
  </si>
  <si>
    <t>0.040827</t>
  </si>
  <si>
    <t>0.001528</t>
  </si>
  <si>
    <t>0.062055</t>
  </si>
  <si>
    <t>0.016762</t>
  </si>
  <si>
    <t>0.035798</t>
  </si>
  <si>
    <t>0.008301</t>
  </si>
  <si>
    <t>0.032098</t>
  </si>
  <si>
    <t>-0.011389</t>
  </si>
  <si>
    <t>-0.007735</t>
  </si>
  <si>
    <t>-0.023714</t>
  </si>
  <si>
    <t>-0.053162</t>
  </si>
  <si>
    <t>-0.071752</t>
  </si>
  <si>
    <t>0.118201</t>
  </si>
  <si>
    <t>-0.004677</t>
  </si>
  <si>
    <t>0.011461</t>
  </si>
  <si>
    <t>0.048063</t>
  </si>
  <si>
    <t>0.049421</t>
  </si>
  <si>
    <t>0.029507</t>
  </si>
  <si>
    <t>-0.009091</t>
  </si>
  <si>
    <t>-0.067139</t>
  </si>
  <si>
    <t>0.043546</t>
  </si>
  <si>
    <t>0.008591</t>
  </si>
  <si>
    <t>0.028535</t>
  </si>
  <si>
    <t>0.020983</t>
  </si>
  <si>
    <t>-0.016687</t>
  </si>
  <si>
    <t>0.010348</t>
  </si>
  <si>
    <t>0.009236</t>
  </si>
  <si>
    <t>0.052309</t>
  </si>
  <si>
    <t>0.012816</t>
  </si>
  <si>
    <t>0.035538</t>
  </si>
  <si>
    <t>0.017069</t>
  </si>
  <si>
    <t>0.027362</t>
  </si>
  <si>
    <t>-0.012705</t>
  </si>
  <si>
    <t>0.056999</t>
  </si>
  <si>
    <t>-0.033447</t>
  </si>
  <si>
    <t>0.027585</t>
  </si>
  <si>
    <t>0.050690</t>
  </si>
  <si>
    <t>0.032163</t>
  </si>
  <si>
    <t>0.023195</t>
  </si>
  <si>
    <t>-0.036435</t>
  </si>
  <si>
    <t>0.045577</t>
  </si>
  <si>
    <t>0.014076</t>
  </si>
  <si>
    <t>0.009253</t>
  </si>
  <si>
    <t>0.021182</t>
  </si>
  <si>
    <t>0.015723</t>
  </si>
  <si>
    <t>-0.012531</t>
  </si>
  <si>
    <t>0.039926</t>
  </si>
  <si>
    <t>-0.019270</t>
  </si>
  <si>
    <t>0.018868</t>
  </si>
  <si>
    <t>0.030466</t>
  </si>
  <si>
    <t>-0.000389</t>
  </si>
  <si>
    <t>-0.035168</t>
  </si>
  <si>
    <t>0.051299</t>
  </si>
  <si>
    <t>-0.016865</t>
  </si>
  <si>
    <t>0.008189</t>
  </si>
  <si>
    <t>0.016569</t>
  </si>
  <si>
    <t>-0.021779</t>
  </si>
  <si>
    <t>0.011792</t>
  </si>
  <si>
    <t>-0.070573</t>
  </si>
  <si>
    <t>-0.028146</t>
  </si>
  <si>
    <t>0.069350</t>
  </si>
  <si>
    <t>0.000336</t>
  </si>
  <si>
    <t>-0.021774</t>
  </si>
  <si>
    <t>-0.058110</t>
  </si>
  <si>
    <t>-0.002733</t>
  </si>
  <si>
    <t>0.066877</t>
  </si>
  <si>
    <t>-0.000368</t>
  </si>
  <si>
    <t>0.019507</t>
  </si>
  <si>
    <t>-0.007174</t>
  </si>
  <si>
    <t>0.046333</t>
  </si>
  <si>
    <t>0.003487</t>
  </si>
  <si>
    <t>0.003245</t>
  </si>
  <si>
    <t>-0.020841</t>
  </si>
  <si>
    <t>0.032636</t>
  </si>
  <si>
    <t>0.015550</t>
  </si>
  <si>
    <t>0.023184</t>
  </si>
  <si>
    <t>0.034322</t>
  </si>
  <si>
    <t>0.006915</t>
  </si>
  <si>
    <t>0.010266</t>
  </si>
  <si>
    <t>0.002223</t>
  </si>
  <si>
    <t>0.008611</t>
  </si>
  <si>
    <t>0.018577</t>
  </si>
  <si>
    <t>0.004328</t>
  </si>
  <si>
    <t>0.023454</t>
  </si>
  <si>
    <t>0.030806</t>
  </si>
  <si>
    <t>0.027249</t>
  </si>
  <si>
    <t>0.007423</t>
  </si>
  <si>
    <t>0.067964</t>
  </si>
  <si>
    <t>-0.034134</t>
  </si>
  <si>
    <t>-0.026472</t>
  </si>
  <si>
    <t>0.009242</t>
  </si>
  <si>
    <t>0.025946</t>
  </si>
  <si>
    <t>-0.006967</t>
  </si>
  <si>
    <t>0.035714</t>
  </si>
  <si>
    <t>0.029267</t>
  </si>
  <si>
    <t>-0.000235</t>
  </si>
  <si>
    <t>-0.085190</t>
  </si>
  <si>
    <t>0.013876</t>
  </si>
  <si>
    <t>-0.084348</t>
  </si>
  <si>
    <t>0.079748</t>
  </si>
  <si>
    <t>0.041223</t>
  </si>
  <si>
    <t>0.015172</t>
  </si>
  <si>
    <t>0.035225</t>
  </si>
  <si>
    <t>-0.066793</t>
  </si>
  <si>
    <t>0.071727</t>
  </si>
  <si>
    <t>0.016409</t>
  </si>
  <si>
    <t>-0.019559</t>
  </si>
  <si>
    <t>0.012546</t>
  </si>
  <si>
    <t>0.015977</t>
  </si>
  <si>
    <t>0.033919</t>
  </si>
  <si>
    <t>0.022244</t>
  </si>
  <si>
    <t>-0.005431</t>
  </si>
  <si>
    <t>-0.080308</t>
  </si>
  <si>
    <t>-0.114628</t>
  </si>
  <si>
    <t>0.121392</t>
  </si>
  <si>
    <t>0.054302</t>
  </si>
  <si>
    <t>0.017657</t>
  </si>
  <si>
    <t>0.050066</t>
  </si>
  <si>
    <t>0.066186</t>
  </si>
  <si>
    <t>-0.044154</t>
  </si>
  <si>
    <t>-0.028069</t>
  </si>
  <si>
    <t>0.087274</t>
  </si>
  <si>
    <t>0.036754</t>
  </si>
  <si>
    <t>-0.005041</t>
  </si>
  <si>
    <t>0.035149</t>
  </si>
  <si>
    <t>0.052789</t>
  </si>
  <si>
    <t>0.039837</t>
  </si>
  <si>
    <t>0.014821</t>
  </si>
  <si>
    <t>0.007100</t>
  </si>
  <si>
    <t>0.024658</t>
  </si>
  <si>
    <t>0.033957</t>
  </si>
  <si>
    <t>-0.055099</t>
  </si>
  <si>
    <t>0.067653</t>
  </si>
  <si>
    <t>-0.001539</t>
  </si>
  <si>
    <t>0.026021</t>
  </si>
  <si>
    <t>-0.064402</t>
  </si>
  <si>
    <t>-0.027055</t>
  </si>
  <si>
    <t>0.031666</t>
  </si>
  <si>
    <t>-0.082992</t>
  </si>
  <si>
    <t>-0.005855</t>
  </si>
  <si>
    <t>-0.090304</t>
  </si>
  <si>
    <t>0.067663</t>
  </si>
  <si>
    <t>-0.033048</t>
  </si>
  <si>
    <t>-0.092883</t>
  </si>
  <si>
    <t>0.075798</t>
  </si>
  <si>
    <t>0.046148</t>
  </si>
  <si>
    <t>-0.064897</t>
  </si>
  <si>
    <t>0.059891</t>
  </si>
  <si>
    <t>-0.025685</t>
  </si>
  <si>
    <t>0.015249</t>
  </si>
  <si>
    <t>0.010458</t>
  </si>
  <si>
    <t>0.005175</t>
  </si>
  <si>
    <t>0.066079</t>
  </si>
  <si>
    <t>0.035441</t>
  </si>
  <si>
    <t>-0.016336</t>
  </si>
  <si>
    <t>-0.044425</t>
  </si>
  <si>
    <t>-0.014511</t>
  </si>
  <si>
    <t>0.087085</t>
  </si>
  <si>
    <t>0.047682</t>
  </si>
  <si>
    <t>0.024047</t>
  </si>
  <si>
    <t>0.055275</t>
  </si>
  <si>
    <t>0.032937</t>
  </si>
  <si>
    <t>-0.047761</t>
  </si>
  <si>
    <t>0.043539</t>
  </si>
  <si>
    <t>0.039315</t>
  </si>
  <si>
    <t>FMAGX</t>
  </si>
  <si>
    <t>ticker</t>
  </si>
  <si>
    <t>MUEAX</t>
  </si>
  <si>
    <t>PS7 solutions Q1</t>
  </si>
  <si>
    <t>CZA</t>
  </si>
  <si>
    <t>IPO</t>
  </si>
  <si>
    <t>CGJAX</t>
  </si>
  <si>
    <t>FSPGX</t>
  </si>
  <si>
    <t>DMIDX</t>
  </si>
  <si>
    <t>NUMG</t>
  </si>
  <si>
    <t>PQCCX</t>
  </si>
  <si>
    <t>TICKER</t>
  </si>
  <si>
    <r>
      <rPr>
        <i/>
        <sz val="16"/>
        <color indexed="8"/>
        <rFont val="Garamond"/>
        <family val="1"/>
      </rPr>
      <t>t</t>
    </r>
    <r>
      <rPr>
        <sz val="16"/>
        <color theme="1"/>
        <rFont val="Garamond"/>
        <family val="1"/>
      </rPr>
      <t>-statistic:</t>
    </r>
  </si>
  <si>
    <r>
      <rPr>
        <b/>
        <i/>
        <sz val="16"/>
        <color indexed="8"/>
        <rFont val="Garamond"/>
        <family val="1"/>
      </rPr>
      <t>t</t>
    </r>
    <r>
      <rPr>
        <b/>
        <sz val="16"/>
        <color theme="1"/>
        <rFont val="Garamond"/>
        <family val="1"/>
      </rPr>
      <t>-statistic: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</si>
</sst>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Garamond"/>
      <family val="1"/>
    </font>
    <font>
      <sz val="16"/>
      <color theme="1"/>
      <name val="Garamond"/>
      <family val="1"/>
    </font>
    <font>
      <i/>
      <sz val="16"/>
      <color indexed="8"/>
      <name val="Garamond"/>
      <family val="1"/>
    </font>
    <font>
      <sz val="16"/>
      <color indexed="8"/>
      <name val="Garamond"/>
      <family val="1"/>
    </font>
    <font>
      <b/>
      <sz val="16"/>
      <color theme="1"/>
      <name val="Garamond"/>
      <family val="1"/>
    </font>
    <font>
      <b/>
      <i/>
      <sz val="16"/>
      <color indexed="8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right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164" fontId="3" fillId="0" borderId="7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5</xdr:row>
      <xdr:rowOff>104775</xdr:rowOff>
    </xdr:from>
    <xdr:to>
      <xdr:col>13</xdr:col>
      <xdr:colOff>101600</xdr:colOff>
      <xdr:row>15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4D7FB4-3C55-670E-C427-046D89BDB5BD}"/>
            </a:ext>
          </a:extLst>
        </xdr:cNvPr>
        <xdr:cNvSpPr txBox="1"/>
      </xdr:nvSpPr>
      <xdr:spPr>
        <a:xfrm>
          <a:off x="8064500" y="1768475"/>
          <a:ext cx="3962400" cy="284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>
              <a:latin typeface="Garamond" panose="02020404030301010803" pitchFamily="18" charset="0"/>
            </a:rPr>
            <a:t>Remarks:</a:t>
          </a:r>
          <a:r>
            <a:rPr lang="en-US" sz="1600" baseline="0">
              <a:latin typeface="Garamond" panose="02020404030301010803" pitchFamily="18" charset="0"/>
            </a:rPr>
            <a:t> </a:t>
          </a:r>
          <a:endParaRPr lang="en-US" sz="1600"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A16" zoomScale="59" workbookViewId="0">
      <selection activeCell="I28" sqref="I28"/>
    </sheetView>
  </sheetViews>
  <sheetFormatPr defaultColWidth="8.77734375" defaultRowHeight="14.4" x14ac:dyDescent="0.3"/>
  <cols>
    <col min="1" max="1" width="6.44140625" customWidth="1"/>
    <col min="2" max="2" width="13.44140625" customWidth="1"/>
    <col min="3" max="3" width="18.77734375" customWidth="1"/>
    <col min="4" max="4" width="19.44140625" customWidth="1"/>
    <col min="5" max="5" width="20" customWidth="1"/>
    <col min="6" max="6" width="16.33203125" customWidth="1"/>
    <col min="16" max="16" width="11.5546875" bestFit="1" customWidth="1"/>
    <col min="17" max="21" width="15.44140625" customWidth="1"/>
    <col min="22" max="26" width="13.33203125" customWidth="1"/>
    <col min="27" max="30" width="15" customWidth="1"/>
  </cols>
  <sheetData>
    <row r="1" spans="1:30" ht="21" x14ac:dyDescent="0.4">
      <c r="A1" s="3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30" ht="21" x14ac:dyDescent="0.4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30" ht="2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30" ht="2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30" ht="46.95" customHeight="1" thickBot="1" x14ac:dyDescent="0.45">
      <c r="A5" s="4"/>
      <c r="B5" s="4"/>
      <c r="C5" s="4"/>
      <c r="D5" s="5" t="s">
        <v>9</v>
      </c>
      <c r="E5" s="5" t="s">
        <v>10</v>
      </c>
      <c r="F5" s="5" t="s">
        <v>11</v>
      </c>
      <c r="G5" s="4"/>
      <c r="H5" s="4"/>
      <c r="I5" s="4"/>
      <c r="J5" s="4"/>
      <c r="K5" s="4"/>
      <c r="L5" s="4"/>
      <c r="M5" s="4"/>
      <c r="N5" s="4"/>
    </row>
    <row r="6" spans="1:30" ht="21" x14ac:dyDescent="0.4">
      <c r="A6" s="28" t="s">
        <v>14</v>
      </c>
      <c r="B6" s="35" t="s">
        <v>23</v>
      </c>
      <c r="C6" s="6" t="s">
        <v>13</v>
      </c>
      <c r="D6" s="7">
        <f>R8</f>
        <v>-9.0853022328268862E-4</v>
      </c>
      <c r="E6" s="7">
        <f>INDEX(LINEST(BEQAX!F2:F175, BEQAX!G2:I175, TRUE, TRUE), 1, 4)</f>
        <v>-1.1544850733351279E-3</v>
      </c>
      <c r="F6" s="8">
        <f>INDEX(LINEST(BEQAX!F2:F175, BEQAX!G2:J175, TRUE, TRUE), 1, 5)</f>
        <v>-1.2728115093692178E-3</v>
      </c>
      <c r="G6" s="4"/>
      <c r="H6" s="4"/>
      <c r="I6" s="4"/>
      <c r="J6" s="4"/>
      <c r="K6" s="4"/>
      <c r="L6" s="4"/>
      <c r="M6" s="4"/>
      <c r="N6" s="4"/>
      <c r="Q6">
        <f>INDEX(LINEST(BEQAX!F2:F175,BEQAX!G2:G175, TRUE,TRUE),2,2)</f>
        <v>5.383192654001618E-4</v>
      </c>
    </row>
    <row r="7" spans="1:30" ht="24" customHeight="1" thickBot="1" x14ac:dyDescent="0.45">
      <c r="A7" s="28"/>
      <c r="B7" s="36"/>
      <c r="C7" s="9" t="s">
        <v>210</v>
      </c>
      <c r="D7" s="10">
        <f>R8/R9</f>
        <v>-1.6877163454429389</v>
      </c>
      <c r="E7" s="10">
        <f>E6/INDEX(LINEST(BEQAX!F2:F175, BEQAX!G2:I175, TRUE, TRUE), 2, 4)</f>
        <v>-2.263778784883046</v>
      </c>
      <c r="F7" s="14">
        <f>F6/INDEX(LINEST(BEQAX!F2:F175, BEQAX!G2:J175, TRUE, TRUE), 2, 5)</f>
        <v>-2.5007474355948331</v>
      </c>
      <c r="G7" s="4"/>
      <c r="H7" s="4"/>
      <c r="I7" s="4"/>
      <c r="J7" s="4"/>
      <c r="K7" s="4"/>
      <c r="L7" s="4"/>
      <c r="M7" s="4"/>
      <c r="N7" s="4"/>
    </row>
    <row r="8" spans="1:30" ht="21" x14ac:dyDescent="0.4">
      <c r="A8" s="28"/>
      <c r="B8" s="35" t="s">
        <v>198</v>
      </c>
      <c r="C8" s="6" t="s">
        <v>13</v>
      </c>
      <c r="D8" s="11">
        <f>R15</f>
        <v>-4.7237653545715956E-4</v>
      </c>
      <c r="E8" s="11">
        <f>INDEX(LINEST(FMAGX!F2:F175, FMAGX!G2:I175, TRUE, TRUE), 1, 4)</f>
        <v>-1.2702543956278308E-3</v>
      </c>
      <c r="F8" s="12">
        <f>INDEX(LINEST(FMAGX!F2:F175, FMAGX!G2:J175, TRUE, TRUE), 1, 5)</f>
        <v>-1.611024871478776E-3</v>
      </c>
      <c r="G8" s="4"/>
      <c r="H8" s="4"/>
      <c r="I8" s="4"/>
      <c r="J8" s="4"/>
      <c r="K8" s="4"/>
      <c r="L8" s="4"/>
      <c r="M8" s="4"/>
      <c r="N8" s="4"/>
      <c r="P8" s="38" t="s">
        <v>23</v>
      </c>
      <c r="Q8" s="40" cm="1">
        <f t="array" ref="Q8:R12">LINEST(BEQAX!F2:F175,BEQAX!G2:G175, TRUE,TRUE)</f>
        <v>0.9469375747246197</v>
      </c>
      <c r="R8" s="40">
        <v>-9.0853022328268862E-4</v>
      </c>
      <c r="T8" s="35" t="s">
        <v>202</v>
      </c>
      <c r="U8" s="40" cm="1">
        <f t="array" ref="U8:V12">LINEST(CZA!F2:F175,CZA!G2:G175, TRUE,TRUE)</f>
        <v>0.95533879567391344</v>
      </c>
      <c r="V8" s="40">
        <v>-8.7521671269551876E-4</v>
      </c>
      <c r="X8" s="35" t="s">
        <v>205</v>
      </c>
      <c r="Y8" s="40" cm="1">
        <f t="array" ref="Y8:Z12">LINEST(FSPGX!F80:F175,FSPGX!G80:G175, TRUE,TRUE)</f>
        <v>1.0408860188968909</v>
      </c>
      <c r="Z8" s="40">
        <v>2.9191874658579114E-3</v>
      </c>
      <c r="AB8" s="35" t="s">
        <v>208</v>
      </c>
      <c r="AC8" s="40" cm="1">
        <f t="array" ref="AC8:AD12">LINEST(PQCCX!F91:F175,PQCCX!G91:G175, TRUE,TRUE)</f>
        <v>1.1280268334996562</v>
      </c>
      <c r="AD8" s="40">
        <v>-4.7831460725064395E-3</v>
      </c>
    </row>
    <row r="9" spans="1:30" ht="21.6" thickBot="1" x14ac:dyDescent="0.45">
      <c r="A9" s="28"/>
      <c r="B9" s="36"/>
      <c r="C9" s="9" t="s">
        <v>210</v>
      </c>
      <c r="D9" s="13">
        <f>R15/R16</f>
        <v>-0.46170596488016025</v>
      </c>
      <c r="E9" s="13">
        <f>E8/INDEX(LINEST(FMAGX!F2:F175, FMAGX!G2:I175, TRUE, TRUE), 2, 4)</f>
        <v>-1.5339961444288199</v>
      </c>
      <c r="F9" s="26">
        <f>F8/INDEX(LINEST(FMAGX!F2:F175, FMAGX!G2:J175, TRUE, TRUE), 2, 5)</f>
        <v>-2.0009540825908481</v>
      </c>
      <c r="G9" s="4"/>
      <c r="H9" s="4"/>
      <c r="I9" s="4"/>
      <c r="J9" s="4"/>
      <c r="K9" s="4"/>
      <c r="L9" s="4"/>
      <c r="M9" s="4"/>
      <c r="N9" s="4"/>
      <c r="P9" s="39"/>
      <c r="Q9" s="40">
        <v>1.1885140002255573E-2</v>
      </c>
      <c r="R9" s="40">
        <v>5.383192654001618E-4</v>
      </c>
      <c r="T9" s="36"/>
      <c r="U9" s="40">
        <v>3.1221960229620069E-2</v>
      </c>
      <c r="V9" s="40">
        <v>1.41415100638044E-3</v>
      </c>
      <c r="X9" s="36"/>
      <c r="Y9" s="40">
        <v>3.2376311284557341E-2</v>
      </c>
      <c r="Z9" s="40">
        <v>1.5899876280985837E-3</v>
      </c>
      <c r="AB9" s="37"/>
      <c r="AC9" s="40">
        <v>5.2400105355861093E-2</v>
      </c>
      <c r="AD9" s="40">
        <v>2.69567313762497E-3</v>
      </c>
    </row>
    <row r="10" spans="1:30" ht="21" x14ac:dyDescent="0.4">
      <c r="A10" s="28"/>
      <c r="B10" s="35" t="s">
        <v>200</v>
      </c>
      <c r="C10" s="6" t="s">
        <v>13</v>
      </c>
      <c r="D10" s="7">
        <f>R22</f>
        <v>-5.8498002902980517E-6</v>
      </c>
      <c r="E10" s="7">
        <f>INDEX(LINEST(MUEAX!F2:F175, MUEAX!G2:I175, TRUE, TRUE), 1, 4)</f>
        <v>-2.7946361953238202E-4</v>
      </c>
      <c r="F10" s="8">
        <f>INDEX(LINEST(MUEAX!F2:F175, MUEAX!G2:J175, TRUE, TRUE), 1, 5)</f>
        <v>-3.6507972257504806E-4</v>
      </c>
      <c r="G10" s="4"/>
      <c r="H10" s="4"/>
      <c r="I10" s="4"/>
      <c r="J10" s="4"/>
      <c r="K10" s="4"/>
      <c r="L10" s="4"/>
      <c r="M10" s="4"/>
      <c r="N10" s="4"/>
      <c r="Q10" s="40">
        <v>0.97361946498953567</v>
      </c>
      <c r="R10" s="40">
        <v>6.8970501075706556E-3</v>
      </c>
      <c r="U10" s="40">
        <v>0.84480116577103792</v>
      </c>
      <c r="V10" s="40">
        <v>1.8118375056532819E-2</v>
      </c>
      <c r="Y10" s="40">
        <v>0.9166369497746113</v>
      </c>
      <c r="Z10" s="40">
        <v>1.5185914583280726E-2</v>
      </c>
      <c r="AC10" s="40">
        <v>0.84810212372288152</v>
      </c>
      <c r="AD10" s="40">
        <v>2.4344286526567536E-2</v>
      </c>
    </row>
    <row r="11" spans="1:30" ht="21.6" thickBot="1" x14ac:dyDescent="0.45">
      <c r="A11" s="28"/>
      <c r="B11" s="36"/>
      <c r="C11" s="9" t="s">
        <v>210</v>
      </c>
      <c r="D11" s="10">
        <f>R22/R23</f>
        <v>-1.1325475424546691E-2</v>
      </c>
      <c r="E11" s="10">
        <f>E10/INDEX(LINEST(MUEAX!F2:F175, MUEAX!G2:I175, TRUE, TRUE), 2, 4)</f>
        <v>-0.62658000417654325</v>
      </c>
      <c r="F11" s="14">
        <f>F10/INDEX(LINEST(MUEAX!F2:F175, MUEAX!G2:J175, TRUE, TRUE), 2, 5)</f>
        <v>-0.81710952405664128</v>
      </c>
      <c r="G11" s="4"/>
      <c r="H11" s="4"/>
      <c r="I11" s="4"/>
      <c r="J11" s="4"/>
      <c r="K11" s="4"/>
      <c r="L11" s="4"/>
      <c r="M11" s="4"/>
      <c r="N11" s="4"/>
      <c r="Q11" s="40">
        <v>6347.9587473026231</v>
      </c>
      <c r="R11" s="40">
        <v>172</v>
      </c>
      <c r="U11" s="40">
        <v>936.25574724518538</v>
      </c>
      <c r="V11" s="40">
        <v>172</v>
      </c>
      <c r="Y11" s="40">
        <v>1033.5978955406774</v>
      </c>
      <c r="Z11" s="40">
        <v>94</v>
      </c>
      <c r="AC11" s="40">
        <v>463.4197527592616</v>
      </c>
      <c r="AD11" s="40">
        <v>83</v>
      </c>
    </row>
    <row r="12" spans="1:30" ht="21" x14ac:dyDescent="0.4">
      <c r="A12" s="28"/>
      <c r="B12" s="35" t="s">
        <v>202</v>
      </c>
      <c r="C12" s="6" t="s">
        <v>13</v>
      </c>
      <c r="D12" s="7">
        <f>V8</f>
        <v>-8.7521671269551876E-4</v>
      </c>
      <c r="E12" s="7">
        <f>INDEX(LINEST(CZA!F2:F175,CZA!G2:I175, TRUE, TRUE), 1, 4)</f>
        <v>-1.0067771489607531E-4</v>
      </c>
      <c r="F12" s="8">
        <f>INDEX(LINEST(CZA!F2:F175,CZA!G2:J175, TRUE, TRUE), 1, 5)</f>
        <v>-2.3239439262215045E-4</v>
      </c>
      <c r="G12" s="4"/>
      <c r="H12" s="4"/>
      <c r="I12" s="4"/>
      <c r="J12" s="4"/>
      <c r="K12" s="4"/>
      <c r="L12" s="4"/>
      <c r="M12" s="4"/>
      <c r="N12" s="4"/>
      <c r="Q12" s="40">
        <v>0.30196795522094377</v>
      </c>
      <c r="R12" s="40">
        <v>8.1819196320505466E-3</v>
      </c>
      <c r="U12" s="40">
        <v>0.30734983730762605</v>
      </c>
      <c r="V12" s="40">
        <v>5.64633885265408E-2</v>
      </c>
      <c r="Y12" s="40">
        <v>0.23836007967527273</v>
      </c>
      <c r="Z12" s="40">
        <v>2.167752816268563E-2</v>
      </c>
      <c r="AC12" s="40">
        <v>0.27464306871828081</v>
      </c>
      <c r="AD12" s="40">
        <v>4.9189475778472269E-2</v>
      </c>
    </row>
    <row r="13" spans="1:30" ht="21.6" thickBot="1" x14ac:dyDescent="0.45">
      <c r="A13" s="28"/>
      <c r="B13" s="36"/>
      <c r="C13" s="9" t="s">
        <v>210</v>
      </c>
      <c r="D13" s="10">
        <f>V8/V9</f>
        <v>-0.61889904879087909</v>
      </c>
      <c r="E13" s="10">
        <f>E12/INDEX(LINEST(CZA!F2:F175,CZA!G2:I175, TRUE, TRUE), 2, 4)</f>
        <v>-8.18994025936121E-2</v>
      </c>
      <c r="F13" s="14">
        <f>F12/INDEX(LINEST(CZA!F2:F175,CZA!G2:J175, TRUE, TRUE), 2, 5)</f>
        <v>-0.18768046950513129</v>
      </c>
      <c r="G13" s="4"/>
      <c r="H13" s="4"/>
      <c r="I13" s="4"/>
      <c r="J13" s="4"/>
      <c r="K13" s="4"/>
      <c r="L13" s="4"/>
      <c r="M13" s="4"/>
      <c r="N13" s="4"/>
    </row>
    <row r="14" spans="1:30" ht="21.6" thickBot="1" x14ac:dyDescent="0.45">
      <c r="A14" s="28"/>
      <c r="B14" s="35" t="s">
        <v>203</v>
      </c>
      <c r="C14" s="6" t="s">
        <v>13</v>
      </c>
      <c r="D14" s="7">
        <f>V15</f>
        <v>-5.4455958216167227E-3</v>
      </c>
      <c r="E14" s="7">
        <f>INDEX(LINEST(IPO!F48:F175, IPO!G48:I175, TRUE, TRUE), 1, 4)</f>
        <v>-3.3848107448121861E-3</v>
      </c>
      <c r="F14" s="8">
        <f>INDEX(LINEST(IPO!F48:F175, IPO!G48:J175, TRUE, TRUE), 1, 5)</f>
        <v>-3.0042870650328554E-3</v>
      </c>
      <c r="G14" s="4"/>
      <c r="H14" s="4"/>
      <c r="I14" s="4"/>
      <c r="J14" s="4"/>
      <c r="K14" s="4"/>
      <c r="L14" s="4"/>
      <c r="M14" s="4"/>
      <c r="N14" s="4"/>
    </row>
    <row r="15" spans="1:30" ht="21.6" thickBot="1" x14ac:dyDescent="0.45">
      <c r="A15" s="28"/>
      <c r="B15" s="36"/>
      <c r="C15" s="9" t="s">
        <v>210</v>
      </c>
      <c r="D15" s="10">
        <f>V15/V16</f>
        <v>-1.2420277851394876</v>
      </c>
      <c r="E15" s="10">
        <f>E14/INDEX(LINEST(IPO!F48:F175, IPO!G48:I175, TRUE, TRUE), 2, 4)</f>
        <v>-0.98495554272561636</v>
      </c>
      <c r="F15" s="14">
        <f>F14/INDEX(LINEST(IPO!F48:F175, IPO!G48:J175, TRUE, TRUE), 2, 5)</f>
        <v>-0.87128414653346198</v>
      </c>
      <c r="G15" s="4"/>
      <c r="H15" s="4"/>
      <c r="I15" s="4"/>
      <c r="J15" s="4"/>
      <c r="K15" s="4"/>
      <c r="L15" s="4"/>
      <c r="M15" s="4"/>
      <c r="N15" s="4"/>
      <c r="P15" s="35" t="s">
        <v>198</v>
      </c>
      <c r="Q15" s="40" cm="1">
        <f t="array" ref="Q15:R19">LINEST(FMAGX!F2:F175,FMAGX!G2:G175,TRUE,TRUE)</f>
        <v>1.022288397871645</v>
      </c>
      <c r="R15" s="40">
        <v>-4.7237653545715956E-4</v>
      </c>
      <c r="T15" s="35" t="s">
        <v>203</v>
      </c>
      <c r="U15" s="40" cm="1">
        <f t="array" ref="U15:V19">LINEST(IPO!F48:F175,IPO!G48:G175, TRUE,TRUE)</f>
        <v>1.2982543137950353</v>
      </c>
      <c r="V15" s="40">
        <v>-5.4455958216167227E-3</v>
      </c>
      <c r="X15" s="35" t="s">
        <v>206</v>
      </c>
      <c r="Y15" s="40" cm="1">
        <f t="array" ref="Y15:Z19">LINEST(DMIDX!F83:F175,DMIDX!G83:G175, TRUE,TRUE)</f>
        <v>1.1058540681481854</v>
      </c>
      <c r="Z15" s="40">
        <v>-3.8305735321389946E-3</v>
      </c>
    </row>
    <row r="16" spans="1:30" ht="21.6" thickBot="1" x14ac:dyDescent="0.45">
      <c r="A16" s="28"/>
      <c r="B16" s="35" t="s">
        <v>204</v>
      </c>
      <c r="C16" s="6" t="s">
        <v>13</v>
      </c>
      <c r="D16" s="11">
        <f>V22</f>
        <v>1.4114477394450795E-3</v>
      </c>
      <c r="E16" s="7">
        <f>INDEX(LINEST(CGJAX!F68:F175, CGJAX!G68:I175, TRUE, TRUE), 1, 4)</f>
        <v>5.9703650891700262E-4</v>
      </c>
      <c r="F16" s="8">
        <f>INDEX(LINEST(CGJAX!F68:F175, CGJAX!G68:J175, TRUE, TRUE), 1, 5)</f>
        <v>5.0750254444226651E-4</v>
      </c>
      <c r="G16" s="4"/>
      <c r="H16" s="4"/>
      <c r="I16" s="4"/>
      <c r="J16" s="4"/>
      <c r="K16" s="4"/>
      <c r="L16" s="4"/>
      <c r="M16" s="4"/>
      <c r="N16" s="4"/>
      <c r="P16" s="36"/>
      <c r="Q16" s="40">
        <v>2.2588490543251367E-2</v>
      </c>
      <c r="R16" s="40">
        <v>1.0231111819830375E-3</v>
      </c>
      <c r="T16" s="36"/>
      <c r="U16" s="40">
        <v>9.6035540401051347E-2</v>
      </c>
      <c r="V16" s="40">
        <v>4.3844396130036231E-3</v>
      </c>
      <c r="X16" s="36"/>
      <c r="Y16" s="40">
        <v>4.2098461140025752E-2</v>
      </c>
      <c r="Z16" s="40">
        <v>2.0932923001324025E-3</v>
      </c>
    </row>
    <row r="17" spans="1:26" ht="21.6" thickBot="1" x14ac:dyDescent="0.45">
      <c r="A17" s="28"/>
      <c r="B17" s="36"/>
      <c r="C17" s="9" t="s">
        <v>210</v>
      </c>
      <c r="D17" s="13">
        <f>V22/V23</f>
        <v>1.059201562115087</v>
      </c>
      <c r="E17" s="10">
        <f>E16/INDEX(LINEST(CGJAX!F68:F175, CGJAX!G68:I175, TRUE, TRUE), 2, 4)</f>
        <v>0.76868346191610026</v>
      </c>
      <c r="F17" s="14">
        <f>F16/INDEX(LINEST(CGJAX!F68:F175, CGJAX!G68:J175, TRUE, TRUE), 2, 5)</f>
        <v>0.65596600496092283</v>
      </c>
      <c r="G17" s="4"/>
      <c r="H17" s="4"/>
      <c r="I17" s="4"/>
      <c r="J17" s="4"/>
      <c r="K17" s="4"/>
      <c r="L17" s="4"/>
      <c r="M17" s="4"/>
      <c r="N17" s="4"/>
      <c r="Q17" s="40">
        <v>0.92252951517900428</v>
      </c>
      <c r="R17" s="40">
        <v>1.3108297512828949E-2</v>
      </c>
      <c r="U17" s="40">
        <v>0.59190182948844106</v>
      </c>
      <c r="V17" s="40">
        <v>4.8413575623409345E-2</v>
      </c>
      <c r="Y17" s="40">
        <v>0.88348605824691318</v>
      </c>
      <c r="Z17" s="40">
        <v>1.9704474968241799E-2</v>
      </c>
    </row>
    <row r="18" spans="1:26" ht="21" x14ac:dyDescent="0.4">
      <c r="A18" s="28"/>
      <c r="B18" s="35" t="s">
        <v>205</v>
      </c>
      <c r="C18" s="6" t="s">
        <v>13</v>
      </c>
      <c r="D18" s="7">
        <f>Z8</f>
        <v>2.9191874658579114E-3</v>
      </c>
      <c r="E18" s="7">
        <f>INDEX(LINEST(FSPGX!F80:F175, FSPGX!G80:I175, TRUE, TRUE), 1, 4)</f>
        <v>1.8798187821281701E-3</v>
      </c>
      <c r="F18" s="7">
        <f>INDEX(LINEST(FSPGX!F80:F175, FSPGX!G80:J175, TRUE, TRUE), 1, 5)</f>
        <v>1.7850182696413444E-3</v>
      </c>
      <c r="G18" s="4"/>
      <c r="H18" s="4"/>
      <c r="I18" s="4"/>
      <c r="J18" s="4"/>
      <c r="K18" s="4"/>
      <c r="L18" s="4"/>
      <c r="M18" s="4"/>
      <c r="N18" s="4"/>
      <c r="Q18" s="40">
        <v>2048.2003820864879</v>
      </c>
      <c r="R18" s="40">
        <v>172</v>
      </c>
      <c r="U18" s="40">
        <v>182.7492400224597</v>
      </c>
      <c r="V18" s="40">
        <v>126</v>
      </c>
      <c r="Y18" s="40">
        <v>690.02241354811167</v>
      </c>
      <c r="Z18" s="40">
        <v>91</v>
      </c>
    </row>
    <row r="19" spans="1:26" ht="21.6" thickBot="1" x14ac:dyDescent="0.45">
      <c r="A19" s="28"/>
      <c r="B19" s="36"/>
      <c r="C19" s="9" t="s">
        <v>210</v>
      </c>
      <c r="D19" s="10">
        <f>Z8/Z9</f>
        <v>1.8359812455577884</v>
      </c>
      <c r="E19" s="10">
        <f>E18/INDEX(LINEST(FSPGX!F80:F175, FSPGX!G80:I175, TRUE, TRUE), 2, 4)</f>
        <v>2.4249630290562938</v>
      </c>
      <c r="F19" s="14">
        <f>F18/INDEX(LINEST(FSPGX!F80:F175, FSPGX!G80:J175, TRUE, TRUE), 2, 5)</f>
        <v>2.3153068267976469</v>
      </c>
      <c r="G19" s="4"/>
      <c r="H19" s="4"/>
      <c r="I19" s="4"/>
      <c r="J19" s="4"/>
      <c r="K19" s="4"/>
      <c r="L19" s="4"/>
      <c r="M19" s="4"/>
      <c r="N19" s="4"/>
      <c r="Q19" s="40">
        <v>0.35193707677223651</v>
      </c>
      <c r="R19" s="40">
        <v>2.9554323753792071E-2</v>
      </c>
      <c r="U19" s="40">
        <v>0.42834124788178457</v>
      </c>
      <c r="V19" s="40">
        <v>0.29532816238509046</v>
      </c>
      <c r="Y19" s="40">
        <v>0.26791247273025881</v>
      </c>
      <c r="Z19" s="40">
        <v>3.533223637344015E-2</v>
      </c>
    </row>
    <row r="20" spans="1:26" ht="21" x14ac:dyDescent="0.4">
      <c r="A20" s="28"/>
      <c r="B20" s="35" t="s">
        <v>206</v>
      </c>
      <c r="C20" s="6" t="s">
        <v>13</v>
      </c>
      <c r="D20" s="7">
        <f>Z15</f>
        <v>-3.8305735321389946E-3</v>
      </c>
      <c r="E20" s="7">
        <f>INDEX(LINEST(DMIDX!F83:F175,DMIDX!G83:I175, TRUE, TRUE), 1, 4)</f>
        <v>-1.6567780529926582E-3</v>
      </c>
      <c r="F20" s="8">
        <f>INDEX(LINEST(DMIDX!F83:F175,DMIDX!G83:J175, TRUE, TRUE), 1, 5)</f>
        <v>-1.5930161976009472E-3</v>
      </c>
      <c r="G20" s="4"/>
      <c r="H20" s="4"/>
      <c r="I20" s="4"/>
      <c r="J20" s="4"/>
      <c r="K20" s="4"/>
      <c r="L20" s="4"/>
      <c r="M20" s="4"/>
      <c r="N20" s="4"/>
    </row>
    <row r="21" spans="1:26" ht="21.6" thickBot="1" x14ac:dyDescent="0.45">
      <c r="A21" s="28"/>
      <c r="B21" s="36"/>
      <c r="C21" s="9" t="s">
        <v>210</v>
      </c>
      <c r="D21" s="10">
        <f>Z15/Z16</f>
        <v>-1.8299276846796348</v>
      </c>
      <c r="E21" s="10">
        <f>E20/INDEX(LINEST(DMIDX!F83:F175,DMIDX!G83:I175, TRUE, TRUE), 2, 4)</f>
        <v>-1.3420300928178055</v>
      </c>
      <c r="F21" s="14">
        <f>F20/INDEX(LINEST(DMIDX!F83:F175,DMIDX!G83:J175, TRUE, TRUE), 2, 5)</f>
        <v>-1.2805303090578521</v>
      </c>
      <c r="G21" s="4"/>
      <c r="H21" s="4"/>
      <c r="I21" s="4"/>
      <c r="J21" s="4"/>
      <c r="K21" s="4"/>
      <c r="L21" s="4"/>
      <c r="M21" s="4"/>
      <c r="N21" s="4"/>
    </row>
    <row r="22" spans="1:26" ht="21" x14ac:dyDescent="0.4">
      <c r="A22" s="28"/>
      <c r="B22" s="35" t="s">
        <v>207</v>
      </c>
      <c r="C22" s="6" t="s">
        <v>13</v>
      </c>
      <c r="D22" s="7">
        <f>Z22</f>
        <v>-3.151810203665879E-3</v>
      </c>
      <c r="E22" s="7">
        <f>INDEX(LINEST(NUMG!F86:F175, NUMG!G86:I175, TRUE, TRUE), 1, 4)</f>
        <v>-2.433485246667178E-3</v>
      </c>
      <c r="F22" s="8">
        <f>INDEX(LINEST(NUMG!F86:F175, NUMG!G86:J175, TRUE, TRUE), 1, 5)</f>
        <v>-2.56304576145485E-3</v>
      </c>
      <c r="G22" s="4"/>
      <c r="H22" s="4"/>
      <c r="I22" s="4"/>
      <c r="J22" s="4"/>
      <c r="K22" s="4"/>
      <c r="L22" s="4"/>
      <c r="M22" s="4"/>
      <c r="N22" s="4"/>
      <c r="P22" s="35" t="s">
        <v>200</v>
      </c>
      <c r="Q22" s="40" cm="1">
        <f t="array" ref="Q22:R26">LINEST(MUEAX!F2:F175,MUEAX!G2:G175, TRUE,TRUE)</f>
        <v>0.96815022947917884</v>
      </c>
      <c r="R22" s="40">
        <v>-5.8498002902980517E-6</v>
      </c>
      <c r="T22" s="35" t="s">
        <v>204</v>
      </c>
      <c r="U22" s="40" cm="1">
        <f t="array" ref="U22:V26">LINEST(CGJAX!F68:F175,CGJAX!G68:G175, TRUE,TRUE)</f>
        <v>1.0158547792615371</v>
      </c>
      <c r="V22" s="40">
        <v>1.4114477394450795E-3</v>
      </c>
      <c r="X22" s="35" t="s">
        <v>207</v>
      </c>
      <c r="Y22" s="40" cm="1">
        <f t="array" ref="Y22:Z26">LINEST(NUMG!F86:F175,NUMG!G86:G175, TRUE,TRUE)</f>
        <v>1.1016787545178726</v>
      </c>
      <c r="Z22" s="40">
        <v>-3.151810203665879E-3</v>
      </c>
    </row>
    <row r="23" spans="1:26" ht="21.6" thickBot="1" x14ac:dyDescent="0.45">
      <c r="A23" s="28"/>
      <c r="B23" s="36"/>
      <c r="C23" s="9" t="s">
        <v>210</v>
      </c>
      <c r="D23" s="10">
        <f>Z22/Z23</f>
        <v>-1.3388185635049032</v>
      </c>
      <c r="E23" s="10">
        <f>E22/INDEX(LINEST(NUMG!F86:F175, NUMG!G86:I175, TRUE, TRUE), 2, 4)</f>
        <v>-1.2050867244690824</v>
      </c>
      <c r="F23" s="14">
        <f>F22/INDEX(LINEST(NUMG!F86:F175, NUMG!G86:J175, TRUE, TRUE), 2, 5)</f>
        <v>-1.2613139397284234</v>
      </c>
      <c r="G23" s="4"/>
      <c r="H23" s="4"/>
      <c r="I23" s="4"/>
      <c r="J23" s="4"/>
      <c r="K23" s="4"/>
      <c r="L23" s="4"/>
      <c r="M23" s="4"/>
      <c r="N23" s="4"/>
      <c r="P23" s="36"/>
      <c r="Q23" s="40">
        <v>1.1403783848634583E-2</v>
      </c>
      <c r="R23" s="40">
        <v>5.1651697354967269E-4</v>
      </c>
      <c r="T23" s="36"/>
      <c r="U23" s="40">
        <v>2.7617304575019309E-2</v>
      </c>
      <c r="V23" s="40">
        <v>1.3325582117029765E-3</v>
      </c>
      <c r="X23" s="36"/>
      <c r="Y23" s="40">
        <v>4.6892470900914029E-2</v>
      </c>
      <c r="Z23" s="40">
        <v>2.3541727681267964E-3</v>
      </c>
    </row>
    <row r="24" spans="1:26" ht="21" x14ac:dyDescent="0.4">
      <c r="A24" s="28"/>
      <c r="B24" s="35" t="s">
        <v>208</v>
      </c>
      <c r="C24" s="6" t="s">
        <v>13</v>
      </c>
      <c r="D24" s="7">
        <f>AD8</f>
        <v>-4.7831460725064395E-3</v>
      </c>
      <c r="E24" s="7">
        <f>INDEX(LINEST(PQCCX!F91:F175, PQCCX!G91:I175, TRUE, TRUE), 1, 4)</f>
        <v>-2.3477289990878197E-3</v>
      </c>
      <c r="F24" s="8">
        <f>INDEX(LINEST(PQCCX!F91:F175, PQCCX!G91:J175, TRUE, TRUE), 1, 5)</f>
        <v>-2.1879762626215568E-3</v>
      </c>
      <c r="G24" s="4"/>
      <c r="H24" s="4"/>
      <c r="I24" s="4"/>
      <c r="J24" s="4"/>
      <c r="K24" s="4"/>
      <c r="L24" s="4"/>
      <c r="M24" s="4"/>
      <c r="N24" s="4"/>
      <c r="Q24" s="40">
        <v>0.97669233985460924</v>
      </c>
      <c r="R24" s="40">
        <v>6.6177149453023618E-3</v>
      </c>
      <c r="U24" s="40">
        <v>0.92734794516812402</v>
      </c>
      <c r="V24" s="40">
        <v>1.3550315183913269E-2</v>
      </c>
      <c r="Y24" s="40">
        <v>0.86249034270806191</v>
      </c>
      <c r="Z24" s="40">
        <v>2.1825440801443784E-2</v>
      </c>
    </row>
    <row r="25" spans="1:26" ht="21.6" thickBot="1" x14ac:dyDescent="0.45">
      <c r="A25" s="28"/>
      <c r="B25" s="37"/>
      <c r="C25" s="17" t="s">
        <v>210</v>
      </c>
      <c r="D25" s="18">
        <f>AD8/AD9</f>
        <v>-1.7743790987658998</v>
      </c>
      <c r="E25" s="18">
        <f>E24/INDEX(LINEST(PQCCX!F91:F175, PQCCX!G91:I175, TRUE, TRUE), 2, 4)</f>
        <v>-1.564340831744693</v>
      </c>
      <c r="F25" s="19">
        <f>F24/INDEX(LINEST(PQCCX!F91:F175, PQCCX!G91:J175, TRUE, TRUE), 2, 5)</f>
        <v>-1.4515121060792771</v>
      </c>
      <c r="G25" s="4"/>
      <c r="H25" s="4"/>
      <c r="I25" s="4"/>
      <c r="J25" s="4"/>
      <c r="K25" s="4"/>
      <c r="L25" s="4"/>
      <c r="M25" s="4"/>
      <c r="N25" s="4"/>
      <c r="Q25" s="40">
        <v>7207.5481368391938</v>
      </c>
      <c r="R25" s="40">
        <v>172</v>
      </c>
      <c r="U25" s="40">
        <v>1353.0089742856474</v>
      </c>
      <c r="V25" s="40">
        <v>106</v>
      </c>
      <c r="Y25" s="40">
        <v>551.95505285256229</v>
      </c>
      <c r="Z25" s="40">
        <v>88</v>
      </c>
    </row>
    <row r="26" spans="1:26" ht="22.95" customHeight="1" x14ac:dyDescent="0.4">
      <c r="A26" s="29" t="s">
        <v>12</v>
      </c>
      <c r="B26" s="30"/>
      <c r="C26" s="20" t="s">
        <v>13</v>
      </c>
      <c r="D26" s="21">
        <f>INDEX(LINEST('equal-weighted'!O2:O175,'equal-weighted'!P2:P175,TRUE,TRUE),1,2)</f>
        <v>-1.2844950265995664E-3</v>
      </c>
      <c r="E26" s="21">
        <f>INDEX(LINEST('equal-weighted'!O2:O175,'equal-weighted'!P2:R175,TRUE,TRUE),1,4)</f>
        <v>-1.1169253405897226E-3</v>
      </c>
      <c r="F26" s="21">
        <f>INDEX(LINEST('equal-weighted'!O2:O175,'equal-weighted'!P2:S175,TRUE,TRUE),1,5)</f>
        <v>-1.1347150349439103E-3</v>
      </c>
      <c r="G26" s="4"/>
      <c r="H26" s="4"/>
      <c r="I26" s="4"/>
      <c r="J26" s="4"/>
      <c r="K26" s="4"/>
      <c r="L26" s="4"/>
      <c r="M26" s="4"/>
      <c r="N26" s="4"/>
      <c r="Q26" s="40">
        <v>0.31564845214564191</v>
      </c>
      <c r="R26" s="40">
        <v>7.5325939887318574E-3</v>
      </c>
      <c r="U26" s="40">
        <v>0.24842738704026246</v>
      </c>
      <c r="V26" s="40">
        <v>1.9462770407839388E-2</v>
      </c>
      <c r="Y26" s="40">
        <v>0.26292371556221761</v>
      </c>
      <c r="Z26" s="40">
        <v>4.1918788223604793E-2</v>
      </c>
    </row>
    <row r="27" spans="1:26" ht="21" x14ac:dyDescent="0.4">
      <c r="A27" s="31"/>
      <c r="B27" s="32"/>
      <c r="C27" s="24" t="s">
        <v>211</v>
      </c>
      <c r="D27" s="25">
        <f>D26/INDEX(LINEST('equal-weighted'!O2:O175,'equal-weighted'!P2:P175,TRUE,TRUE),2,2)</f>
        <v>-2.3925851583558</v>
      </c>
      <c r="E27" s="25">
        <f>E26/INDEX(LINEST('equal-weighted'!O2:O175,'equal-weighted'!P2:R175,TRUE,TRUE),2,4)</f>
        <v>-2.3108773508958391</v>
      </c>
      <c r="F27" s="25">
        <f>F26/INDEX(LINEST('equal-weighted'!O2:O175,'equal-weighted'!P2:S175,TRUE,TRUE),2,5)</f>
        <v>-2.3256094658357336</v>
      </c>
      <c r="G27" s="4"/>
      <c r="H27" s="4"/>
      <c r="I27" s="4"/>
      <c r="J27" s="4"/>
      <c r="K27" s="4"/>
      <c r="L27" s="4"/>
      <c r="M27" s="4"/>
      <c r="N27" s="4"/>
    </row>
    <row r="28" spans="1:26" ht="27.75" customHeight="1" x14ac:dyDescent="0.4">
      <c r="A28" s="31"/>
      <c r="B28" s="32"/>
      <c r="C28" s="22" t="s">
        <v>16</v>
      </c>
      <c r="D28" s="23">
        <f>D26-_xlfn.T.INV.2T(0.05, 172)*INDEX(LINEST('equal-weighted'!O2:O175,'equal-weighted'!P2:P175,TRUE,TRUE),2,2)</f>
        <v>-2.3441870029139254E-3</v>
      </c>
      <c r="E28" s="23">
        <f>E26-_xlfn.T.INV.2T(0.05, 170)*INDEX(LINEST('equal-weighted'!O2:O175,'equal-weighted'!P2:R175,TRUE,TRUE),2,4)</f>
        <v>-2.0710345158974444E-3</v>
      </c>
      <c r="F28" s="23">
        <f>F26-_xlfn.T.INV.2T(0.05, 169)*INDEX(LINEST('equal-weighted'!O2:O175,'equal-weighted'!P2:S175,TRUE,TRUE),2,5)</f>
        <v>-2.0979212357529263E-3</v>
      </c>
      <c r="G28" s="4"/>
      <c r="H28" s="4"/>
      <c r="I28" s="4"/>
      <c r="J28" s="4"/>
      <c r="K28" s="4"/>
      <c r="L28" s="4"/>
      <c r="M28" s="4"/>
      <c r="N28" s="4"/>
    </row>
    <row r="29" spans="1:26" ht="63.6" thickBot="1" x14ac:dyDescent="0.45">
      <c r="A29" s="33"/>
      <c r="B29" s="34"/>
      <c r="C29" s="22" t="s">
        <v>17</v>
      </c>
      <c r="D29" s="23">
        <f>D26+_xlfn.T.INV.2T(0.05, 172)*INDEX(LINEST('equal-weighted'!O2:O175,'equal-weighted'!P2:P175,TRUE,TRUE),2,2)</f>
        <v>-2.2480305028520719E-4</v>
      </c>
      <c r="E29" s="23">
        <f>E26+_xlfn.T.INV.2T(0.05, 170)*INDEX(LINEST('equal-weighted'!O2:O175,'equal-weighted'!P2:R175,TRUE,TRUE),2,4)</f>
        <v>-1.6281616528200085E-4</v>
      </c>
      <c r="F29" s="23">
        <f>F26+_xlfn.T.INV.2T(0.05, 169)*INDEX(LINEST('equal-weighted'!O2:O175,'equal-weighted'!P2:S175,TRUE,TRUE),2,5)</f>
        <v>-1.7150883413489431E-4</v>
      </c>
      <c r="G29" s="4"/>
      <c r="H29" s="4"/>
      <c r="I29" s="4"/>
      <c r="J29" s="4"/>
      <c r="K29" s="4"/>
      <c r="L29" s="4"/>
      <c r="M29" s="4"/>
      <c r="N29" s="4"/>
    </row>
    <row r="30" spans="1:26" ht="21" x14ac:dyDescent="0.4">
      <c r="A30" s="4"/>
      <c r="B30" s="4"/>
      <c r="C30" s="4"/>
      <c r="D30" s="15"/>
      <c r="E30" s="15"/>
      <c r="F30" s="15"/>
      <c r="G30" s="4"/>
      <c r="H30" s="4"/>
      <c r="I30" s="4"/>
      <c r="J30" s="4"/>
      <c r="K30" s="4"/>
      <c r="L30" s="4"/>
      <c r="M30" s="4"/>
      <c r="N30" s="4"/>
    </row>
    <row r="31" spans="1:26" ht="21" x14ac:dyDescent="0.4">
      <c r="A31" s="4"/>
      <c r="B31" s="4"/>
      <c r="C31" s="4"/>
      <c r="D31" s="16"/>
      <c r="E31" s="16"/>
      <c r="F31" s="16"/>
      <c r="G31" s="4"/>
      <c r="H31" s="4"/>
      <c r="I31" s="4"/>
      <c r="J31" s="4"/>
      <c r="K31" s="4"/>
      <c r="L31" s="4"/>
      <c r="M31" s="4"/>
      <c r="N31" s="4"/>
    </row>
    <row r="32" spans="1:26" ht="2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</sheetData>
  <mergeCells count="22">
    <mergeCell ref="X8:X9"/>
    <mergeCell ref="X15:X16"/>
    <mergeCell ref="X22:X23"/>
    <mergeCell ref="AB8:AB9"/>
    <mergeCell ref="P8:P9"/>
    <mergeCell ref="P15:P16"/>
    <mergeCell ref="P22:P23"/>
    <mergeCell ref="T8:T9"/>
    <mergeCell ref="T15:T16"/>
    <mergeCell ref="T22:T23"/>
    <mergeCell ref="A6:A25"/>
    <mergeCell ref="A26:B29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5"/>
  <sheetViews>
    <sheetView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22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23</v>
      </c>
      <c r="B2">
        <v>2010</v>
      </c>
      <c r="C2">
        <v>1</v>
      </c>
      <c r="D2" s="2">
        <f>100*B2+C2</f>
        <v>201001</v>
      </c>
      <c r="E2" t="s">
        <v>24</v>
      </c>
      <c r="F2">
        <f>E2-K2</f>
        <v>-3.5909000000000003E-2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23</v>
      </c>
      <c r="B3">
        <v>2010</v>
      </c>
      <c r="C3">
        <v>2</v>
      </c>
      <c r="D3" s="2">
        <f t="shared" ref="D3:D66" si="0">100*B3+C3</f>
        <v>201002</v>
      </c>
      <c r="E3" t="s">
        <v>25</v>
      </c>
      <c r="F3">
        <f t="shared" ref="F3:F66" si="1">E3-K3</f>
        <v>3.8374999999999999E-2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23</v>
      </c>
      <c r="B4">
        <v>2010</v>
      </c>
      <c r="C4">
        <v>3</v>
      </c>
      <c r="D4" s="2">
        <f t="shared" si="0"/>
        <v>201003</v>
      </c>
      <c r="E4" t="s">
        <v>26</v>
      </c>
      <c r="F4">
        <f t="shared" si="1"/>
        <v>5.4247999999999998E-2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23</v>
      </c>
      <c r="B5">
        <v>2010</v>
      </c>
      <c r="C5">
        <v>4</v>
      </c>
      <c r="D5" s="2">
        <f t="shared" si="0"/>
        <v>201004</v>
      </c>
      <c r="E5" t="s">
        <v>27</v>
      </c>
      <c r="F5">
        <f t="shared" si="1"/>
        <v>1.5879000000000001E-2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23</v>
      </c>
      <c r="B6">
        <v>2010</v>
      </c>
      <c r="C6">
        <v>5</v>
      </c>
      <c r="D6" s="2">
        <f t="shared" si="0"/>
        <v>201005</v>
      </c>
      <c r="E6" t="s">
        <v>28</v>
      </c>
      <c r="F6">
        <f t="shared" si="1"/>
        <v>-7.4680999999999997E-2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23</v>
      </c>
      <c r="B7">
        <v>2010</v>
      </c>
      <c r="C7">
        <v>6</v>
      </c>
      <c r="D7" s="2">
        <f t="shared" si="0"/>
        <v>201006</v>
      </c>
      <c r="E7" t="s">
        <v>29</v>
      </c>
      <c r="F7">
        <f t="shared" si="1"/>
        <v>-5.7666000000000002E-2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23</v>
      </c>
      <c r="B8">
        <v>2010</v>
      </c>
      <c r="C8">
        <v>7</v>
      </c>
      <c r="D8" s="2">
        <f t="shared" si="0"/>
        <v>201007</v>
      </c>
      <c r="E8" t="s">
        <v>30</v>
      </c>
      <c r="F8">
        <f t="shared" si="1"/>
        <v>6.3891000000000003E-2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23</v>
      </c>
      <c r="B9">
        <v>2010</v>
      </c>
      <c r="C9">
        <v>8</v>
      </c>
      <c r="D9" s="2">
        <f t="shared" si="0"/>
        <v>201008</v>
      </c>
      <c r="E9" t="s">
        <v>31</v>
      </c>
      <c r="F9">
        <f t="shared" si="1"/>
        <v>-5.2041000000000004E-2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23</v>
      </c>
      <c r="B10">
        <v>2010</v>
      </c>
      <c r="C10">
        <v>9</v>
      </c>
      <c r="D10" s="2">
        <f t="shared" si="0"/>
        <v>201009</v>
      </c>
      <c r="E10" t="s">
        <v>32</v>
      </c>
      <c r="F10">
        <f t="shared" si="1"/>
        <v>8.7558999999999998E-2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23</v>
      </c>
      <c r="B11">
        <v>2010</v>
      </c>
      <c r="C11">
        <v>10</v>
      </c>
      <c r="D11" s="2">
        <f t="shared" si="0"/>
        <v>201010</v>
      </c>
      <c r="E11" t="s">
        <v>33</v>
      </c>
      <c r="F11">
        <f t="shared" si="1"/>
        <v>4.0726999999999999E-2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23</v>
      </c>
      <c r="B12">
        <v>2010</v>
      </c>
      <c r="C12">
        <v>11</v>
      </c>
      <c r="D12" s="2">
        <f t="shared" si="0"/>
        <v>201011</v>
      </c>
      <c r="E12" t="s">
        <v>34</v>
      </c>
      <c r="F12">
        <f t="shared" si="1"/>
        <v>1.428E-3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23</v>
      </c>
      <c r="B13">
        <v>2010</v>
      </c>
      <c r="C13">
        <v>12</v>
      </c>
      <c r="D13" s="2">
        <f t="shared" si="0"/>
        <v>201012</v>
      </c>
      <c r="E13" t="s">
        <v>35</v>
      </c>
      <c r="F13">
        <f t="shared" si="1"/>
        <v>6.1954999999999996E-2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23</v>
      </c>
      <c r="B14">
        <v>2011</v>
      </c>
      <c r="C14">
        <v>1</v>
      </c>
      <c r="D14" s="2">
        <f t="shared" si="0"/>
        <v>201101</v>
      </c>
      <c r="E14" t="s">
        <v>36</v>
      </c>
      <c r="F14">
        <f t="shared" si="1"/>
        <v>1.6662E-2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23</v>
      </c>
      <c r="B15">
        <v>2011</v>
      </c>
      <c r="C15">
        <v>2</v>
      </c>
      <c r="D15" s="2">
        <f t="shared" si="0"/>
        <v>201102</v>
      </c>
      <c r="E15" t="s">
        <v>37</v>
      </c>
      <c r="F15">
        <f t="shared" si="1"/>
        <v>3.5698000000000001E-2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23</v>
      </c>
      <c r="B16">
        <v>2011</v>
      </c>
      <c r="C16">
        <v>3</v>
      </c>
      <c r="D16" s="2">
        <f t="shared" si="0"/>
        <v>201103</v>
      </c>
      <c r="E16" t="s">
        <v>38</v>
      </c>
      <c r="F16">
        <f t="shared" si="1"/>
        <v>8.201E-3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23</v>
      </c>
      <c r="B17">
        <v>2011</v>
      </c>
      <c r="C17">
        <v>4</v>
      </c>
      <c r="D17" s="2">
        <f t="shared" si="0"/>
        <v>201104</v>
      </c>
      <c r="E17" t="s">
        <v>39</v>
      </c>
      <c r="F17">
        <f t="shared" si="1"/>
        <v>3.2098000000000002E-2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23</v>
      </c>
      <c r="B18">
        <v>2011</v>
      </c>
      <c r="C18">
        <v>5</v>
      </c>
      <c r="D18" s="2">
        <f t="shared" si="0"/>
        <v>201105</v>
      </c>
      <c r="E18" t="s">
        <v>40</v>
      </c>
      <c r="F18">
        <f t="shared" si="1"/>
        <v>-1.1389E-2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23</v>
      </c>
      <c r="B19">
        <v>2011</v>
      </c>
      <c r="C19">
        <v>6</v>
      </c>
      <c r="D19" s="2">
        <f t="shared" si="0"/>
        <v>201106</v>
      </c>
      <c r="E19" t="s">
        <v>41</v>
      </c>
      <c r="F19">
        <f t="shared" si="1"/>
        <v>-7.7349999999999997E-3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23</v>
      </c>
      <c r="B20">
        <v>2011</v>
      </c>
      <c r="C20">
        <v>7</v>
      </c>
      <c r="D20" s="2">
        <f t="shared" si="0"/>
        <v>201107</v>
      </c>
      <c r="E20" t="s">
        <v>42</v>
      </c>
      <c r="F20">
        <f t="shared" si="1"/>
        <v>-2.3713999999999999E-2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23</v>
      </c>
      <c r="B21">
        <v>2011</v>
      </c>
      <c r="C21">
        <v>8</v>
      </c>
      <c r="D21" s="2">
        <f t="shared" si="0"/>
        <v>201108</v>
      </c>
      <c r="E21" t="s">
        <v>43</v>
      </c>
      <c r="F21">
        <f t="shared" si="1"/>
        <v>-5.3262000000000004E-2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23</v>
      </c>
      <c r="B22">
        <v>2011</v>
      </c>
      <c r="C22">
        <v>9</v>
      </c>
      <c r="D22" s="2">
        <f t="shared" si="0"/>
        <v>201109</v>
      </c>
      <c r="E22" t="s">
        <v>44</v>
      </c>
      <c r="F22">
        <f t="shared" si="1"/>
        <v>-7.1751999999999996E-2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23</v>
      </c>
      <c r="B23">
        <v>2011</v>
      </c>
      <c r="C23">
        <v>10</v>
      </c>
      <c r="D23" s="2">
        <f t="shared" si="0"/>
        <v>201110</v>
      </c>
      <c r="E23" t="s">
        <v>45</v>
      </c>
      <c r="F23">
        <f t="shared" si="1"/>
        <v>0.118201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23</v>
      </c>
      <c r="B24">
        <v>2011</v>
      </c>
      <c r="C24">
        <v>11</v>
      </c>
      <c r="D24" s="2">
        <f t="shared" si="0"/>
        <v>201111</v>
      </c>
      <c r="E24" t="s">
        <v>46</v>
      </c>
      <c r="F24">
        <f t="shared" si="1"/>
        <v>-4.6769999999999997E-3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23</v>
      </c>
      <c r="B25">
        <v>2011</v>
      </c>
      <c r="C25">
        <v>12</v>
      </c>
      <c r="D25" s="2">
        <f t="shared" si="0"/>
        <v>201112</v>
      </c>
      <c r="E25" t="s">
        <v>47</v>
      </c>
      <c r="F25">
        <f t="shared" si="1"/>
        <v>1.1461000000000001E-2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23</v>
      </c>
      <c r="B26">
        <v>2012</v>
      </c>
      <c r="C26">
        <v>1</v>
      </c>
      <c r="D26" s="2">
        <f t="shared" si="0"/>
        <v>201201</v>
      </c>
      <c r="E26" t="s">
        <v>48</v>
      </c>
      <c r="F26">
        <f t="shared" si="1"/>
        <v>4.8063000000000002E-2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23</v>
      </c>
      <c r="B27">
        <v>2012</v>
      </c>
      <c r="C27">
        <v>2</v>
      </c>
      <c r="D27" s="2">
        <f t="shared" si="0"/>
        <v>201202</v>
      </c>
      <c r="E27" t="s">
        <v>49</v>
      </c>
      <c r="F27">
        <f t="shared" si="1"/>
        <v>4.9421E-2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23</v>
      </c>
      <c r="B28">
        <v>2012</v>
      </c>
      <c r="C28">
        <v>3</v>
      </c>
      <c r="D28" s="2">
        <f t="shared" si="0"/>
        <v>201203</v>
      </c>
      <c r="E28" t="s">
        <v>50</v>
      </c>
      <c r="F28">
        <f t="shared" si="1"/>
        <v>2.9506999999999999E-2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23</v>
      </c>
      <c r="B29">
        <v>2012</v>
      </c>
      <c r="C29">
        <v>4</v>
      </c>
      <c r="D29" s="2">
        <f t="shared" si="0"/>
        <v>201204</v>
      </c>
      <c r="E29" t="s">
        <v>51</v>
      </c>
      <c r="F29">
        <f t="shared" si="1"/>
        <v>-9.0910000000000001E-3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23</v>
      </c>
      <c r="B30">
        <v>2012</v>
      </c>
      <c r="C30">
        <v>5</v>
      </c>
      <c r="D30" s="2">
        <f t="shared" si="0"/>
        <v>201205</v>
      </c>
      <c r="E30" t="s">
        <v>52</v>
      </c>
      <c r="F30">
        <f t="shared" si="1"/>
        <v>-6.7239000000000007E-2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23</v>
      </c>
      <c r="B31">
        <v>2012</v>
      </c>
      <c r="C31">
        <v>6</v>
      </c>
      <c r="D31" s="2">
        <f t="shared" si="0"/>
        <v>201206</v>
      </c>
      <c r="E31" t="s">
        <v>53</v>
      </c>
      <c r="F31">
        <f t="shared" si="1"/>
        <v>4.3546000000000001E-2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23</v>
      </c>
      <c r="B32">
        <v>2012</v>
      </c>
      <c r="C32">
        <v>7</v>
      </c>
      <c r="D32" s="2">
        <f t="shared" si="0"/>
        <v>201207</v>
      </c>
      <c r="E32" t="s">
        <v>54</v>
      </c>
      <c r="F32">
        <f t="shared" si="1"/>
        <v>8.5909999999999997E-3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23</v>
      </c>
      <c r="B33">
        <v>2012</v>
      </c>
      <c r="C33">
        <v>8</v>
      </c>
      <c r="D33" s="2">
        <f t="shared" si="0"/>
        <v>201208</v>
      </c>
      <c r="E33" t="s">
        <v>55</v>
      </c>
      <c r="F33">
        <f t="shared" si="1"/>
        <v>2.8435000000000002E-2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23</v>
      </c>
      <c r="B34">
        <v>2012</v>
      </c>
      <c r="C34">
        <v>9</v>
      </c>
      <c r="D34" s="2">
        <f t="shared" si="0"/>
        <v>201209</v>
      </c>
      <c r="E34" t="s">
        <v>56</v>
      </c>
      <c r="F34">
        <f t="shared" si="1"/>
        <v>2.0883000000000002E-2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23</v>
      </c>
      <c r="B35">
        <v>2012</v>
      </c>
      <c r="C35">
        <v>10</v>
      </c>
      <c r="D35" s="2">
        <f t="shared" si="0"/>
        <v>201210</v>
      </c>
      <c r="E35" t="s">
        <v>57</v>
      </c>
      <c r="F35">
        <f t="shared" si="1"/>
        <v>-1.6787E-2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23</v>
      </c>
      <c r="B36">
        <v>2012</v>
      </c>
      <c r="C36">
        <v>11</v>
      </c>
      <c r="D36" s="2">
        <f t="shared" si="0"/>
        <v>201211</v>
      </c>
      <c r="E36" t="s">
        <v>58</v>
      </c>
      <c r="F36">
        <f t="shared" si="1"/>
        <v>1.0248E-2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23</v>
      </c>
      <c r="B37">
        <v>2012</v>
      </c>
      <c r="C37">
        <v>12</v>
      </c>
      <c r="D37" s="2">
        <f t="shared" si="0"/>
        <v>201212</v>
      </c>
      <c r="E37" t="s">
        <v>59</v>
      </c>
      <c r="F37">
        <f t="shared" si="1"/>
        <v>9.136E-3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23</v>
      </c>
      <c r="B38">
        <v>2013</v>
      </c>
      <c r="C38">
        <v>1</v>
      </c>
      <c r="D38" s="2">
        <f t="shared" si="0"/>
        <v>201301</v>
      </c>
      <c r="E38" t="s">
        <v>60</v>
      </c>
      <c r="F38">
        <f t="shared" si="1"/>
        <v>5.2309000000000001E-2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23</v>
      </c>
      <c r="B39">
        <v>2013</v>
      </c>
      <c r="C39">
        <v>2</v>
      </c>
      <c r="D39" s="2">
        <f t="shared" si="0"/>
        <v>201302</v>
      </c>
      <c r="E39" t="s">
        <v>61</v>
      </c>
      <c r="F39">
        <f t="shared" si="1"/>
        <v>1.2815999999999999E-2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23</v>
      </c>
      <c r="B40">
        <v>2013</v>
      </c>
      <c r="C40">
        <v>3</v>
      </c>
      <c r="D40" s="2">
        <f t="shared" si="0"/>
        <v>201303</v>
      </c>
      <c r="E40" t="s">
        <v>62</v>
      </c>
      <c r="F40">
        <f t="shared" si="1"/>
        <v>3.5538E-2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23</v>
      </c>
      <c r="B41">
        <v>2013</v>
      </c>
      <c r="C41">
        <v>4</v>
      </c>
      <c r="D41" s="2">
        <f t="shared" si="0"/>
        <v>201304</v>
      </c>
      <c r="E41" t="s">
        <v>63</v>
      </c>
      <c r="F41">
        <f t="shared" si="1"/>
        <v>1.7069000000000001E-2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23</v>
      </c>
      <c r="B42">
        <v>2013</v>
      </c>
      <c r="C42">
        <v>5</v>
      </c>
      <c r="D42" s="2">
        <f t="shared" si="0"/>
        <v>201305</v>
      </c>
      <c r="E42" t="s">
        <v>64</v>
      </c>
      <c r="F42">
        <f t="shared" si="1"/>
        <v>2.7362000000000001E-2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23</v>
      </c>
      <c r="B43">
        <v>2013</v>
      </c>
      <c r="C43">
        <v>6</v>
      </c>
      <c r="D43" s="2">
        <f t="shared" si="0"/>
        <v>201306</v>
      </c>
      <c r="E43" t="s">
        <v>65</v>
      </c>
      <c r="F43">
        <f t="shared" si="1"/>
        <v>-1.2704999999999999E-2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23</v>
      </c>
      <c r="B44">
        <v>2013</v>
      </c>
      <c r="C44">
        <v>7</v>
      </c>
      <c r="D44" s="2">
        <f t="shared" si="0"/>
        <v>201307</v>
      </c>
      <c r="E44" t="s">
        <v>66</v>
      </c>
      <c r="F44">
        <f t="shared" si="1"/>
        <v>5.6999000000000001E-2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23</v>
      </c>
      <c r="B45">
        <v>2013</v>
      </c>
      <c r="C45">
        <v>8</v>
      </c>
      <c r="D45" s="2">
        <f t="shared" si="0"/>
        <v>201308</v>
      </c>
      <c r="E45" t="s">
        <v>67</v>
      </c>
      <c r="F45">
        <f t="shared" si="1"/>
        <v>-3.3446999999999998E-2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23</v>
      </c>
      <c r="B46">
        <v>2013</v>
      </c>
      <c r="C46">
        <v>9</v>
      </c>
      <c r="D46" s="2">
        <f t="shared" si="0"/>
        <v>201309</v>
      </c>
      <c r="E46" t="s">
        <v>68</v>
      </c>
      <c r="F46">
        <f t="shared" si="1"/>
        <v>2.7584999999999998E-2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23</v>
      </c>
      <c r="B47">
        <v>2013</v>
      </c>
      <c r="C47">
        <v>10</v>
      </c>
      <c r="D47" s="2">
        <f t="shared" si="0"/>
        <v>201310</v>
      </c>
      <c r="E47" t="s">
        <v>69</v>
      </c>
      <c r="F47">
        <f t="shared" si="1"/>
        <v>5.0689999999999999E-2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23</v>
      </c>
      <c r="B48">
        <v>2013</v>
      </c>
      <c r="C48">
        <v>11</v>
      </c>
      <c r="D48" s="2">
        <f t="shared" si="0"/>
        <v>201311</v>
      </c>
      <c r="E48" t="s">
        <v>70</v>
      </c>
      <c r="F48">
        <f t="shared" si="1"/>
        <v>3.2162999999999997E-2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23</v>
      </c>
      <c r="B49">
        <v>2013</v>
      </c>
      <c r="C49">
        <v>12</v>
      </c>
      <c r="D49" s="2">
        <f t="shared" si="0"/>
        <v>201312</v>
      </c>
      <c r="E49" t="s">
        <v>71</v>
      </c>
      <c r="F49">
        <f t="shared" si="1"/>
        <v>2.3195E-2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23</v>
      </c>
      <c r="B50">
        <v>2014</v>
      </c>
      <c r="C50">
        <v>1</v>
      </c>
      <c r="D50" s="2">
        <f t="shared" si="0"/>
        <v>201401</v>
      </c>
      <c r="E50" t="s">
        <v>72</v>
      </c>
      <c r="F50">
        <f t="shared" si="1"/>
        <v>-3.6435000000000002E-2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23</v>
      </c>
      <c r="B51">
        <v>2014</v>
      </c>
      <c r="C51">
        <v>2</v>
      </c>
      <c r="D51" s="2">
        <f t="shared" si="0"/>
        <v>201402</v>
      </c>
      <c r="E51" t="s">
        <v>73</v>
      </c>
      <c r="F51">
        <f t="shared" si="1"/>
        <v>4.5576999999999999E-2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23</v>
      </c>
      <c r="B52">
        <v>2014</v>
      </c>
      <c r="C52">
        <v>3</v>
      </c>
      <c r="D52" s="2">
        <f t="shared" si="0"/>
        <v>201403</v>
      </c>
      <c r="E52" t="s">
        <v>74</v>
      </c>
      <c r="F52">
        <f t="shared" si="1"/>
        <v>1.4076E-2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23</v>
      </c>
      <c r="B53">
        <v>2014</v>
      </c>
      <c r="C53">
        <v>4</v>
      </c>
      <c r="D53" s="2">
        <f t="shared" si="0"/>
        <v>201404</v>
      </c>
      <c r="E53" t="s">
        <v>75</v>
      </c>
      <c r="F53">
        <f t="shared" si="1"/>
        <v>9.2530000000000008E-3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23</v>
      </c>
      <c r="B54">
        <v>2014</v>
      </c>
      <c r="C54">
        <v>5</v>
      </c>
      <c r="D54" s="2">
        <f t="shared" si="0"/>
        <v>201405</v>
      </c>
      <c r="E54" t="s">
        <v>76</v>
      </c>
      <c r="F54">
        <f t="shared" si="1"/>
        <v>2.1181999999999999E-2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23</v>
      </c>
      <c r="B55">
        <v>2014</v>
      </c>
      <c r="C55">
        <v>6</v>
      </c>
      <c r="D55" s="2">
        <f t="shared" si="0"/>
        <v>201406</v>
      </c>
      <c r="E55" t="s">
        <v>77</v>
      </c>
      <c r="F55">
        <f t="shared" si="1"/>
        <v>1.5723000000000001E-2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23</v>
      </c>
      <c r="B56">
        <v>2014</v>
      </c>
      <c r="C56">
        <v>7</v>
      </c>
      <c r="D56" s="2">
        <f t="shared" si="0"/>
        <v>201407</v>
      </c>
      <c r="E56" t="s">
        <v>78</v>
      </c>
      <c r="F56">
        <f t="shared" si="1"/>
        <v>-1.2531E-2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23</v>
      </c>
      <c r="B57">
        <v>2014</v>
      </c>
      <c r="C57">
        <v>8</v>
      </c>
      <c r="D57" s="2">
        <f t="shared" si="0"/>
        <v>201408</v>
      </c>
      <c r="E57" t="s">
        <v>79</v>
      </c>
      <c r="F57">
        <f t="shared" si="1"/>
        <v>3.9926000000000003E-2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23</v>
      </c>
      <c r="B58">
        <v>2014</v>
      </c>
      <c r="C58">
        <v>9</v>
      </c>
      <c r="D58" s="2">
        <f t="shared" si="0"/>
        <v>201409</v>
      </c>
      <c r="E58" t="s">
        <v>80</v>
      </c>
      <c r="F58">
        <f t="shared" si="1"/>
        <v>-1.9269999999999999E-2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23</v>
      </c>
      <c r="B59">
        <v>2014</v>
      </c>
      <c r="C59">
        <v>10</v>
      </c>
      <c r="D59" s="2">
        <f t="shared" si="0"/>
        <v>201410</v>
      </c>
      <c r="E59" t="s">
        <v>81</v>
      </c>
      <c r="F59">
        <f t="shared" si="1"/>
        <v>1.8867999999999999E-2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23</v>
      </c>
      <c r="B60">
        <v>2014</v>
      </c>
      <c r="C60">
        <v>11</v>
      </c>
      <c r="D60" s="2">
        <f t="shared" si="0"/>
        <v>201411</v>
      </c>
      <c r="E60" t="s">
        <v>82</v>
      </c>
      <c r="F60">
        <f t="shared" si="1"/>
        <v>3.0466E-2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23</v>
      </c>
      <c r="B61">
        <v>2014</v>
      </c>
      <c r="C61">
        <v>12</v>
      </c>
      <c r="D61" s="2">
        <f t="shared" si="0"/>
        <v>201412</v>
      </c>
      <c r="E61" t="s">
        <v>83</v>
      </c>
      <c r="F61">
        <f t="shared" si="1"/>
        <v>-3.8900000000000002E-4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23</v>
      </c>
      <c r="B62">
        <v>2015</v>
      </c>
      <c r="C62">
        <v>1</v>
      </c>
      <c r="D62" s="2">
        <f t="shared" si="0"/>
        <v>201501</v>
      </c>
      <c r="E62" t="s">
        <v>84</v>
      </c>
      <c r="F62">
        <f t="shared" si="1"/>
        <v>-3.5167999999999998E-2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23</v>
      </c>
      <c r="B63">
        <v>2015</v>
      </c>
      <c r="C63">
        <v>2</v>
      </c>
      <c r="D63" s="2">
        <f t="shared" si="0"/>
        <v>201502</v>
      </c>
      <c r="E63" t="s">
        <v>85</v>
      </c>
      <c r="F63">
        <f t="shared" si="1"/>
        <v>5.1298999999999997E-2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23</v>
      </c>
      <c r="B64">
        <v>2015</v>
      </c>
      <c r="C64">
        <v>3</v>
      </c>
      <c r="D64" s="2">
        <f t="shared" si="0"/>
        <v>201503</v>
      </c>
      <c r="E64" t="s">
        <v>86</v>
      </c>
      <c r="F64">
        <f t="shared" si="1"/>
        <v>-1.6865000000000002E-2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23</v>
      </c>
      <c r="B65">
        <v>2015</v>
      </c>
      <c r="C65">
        <v>4</v>
      </c>
      <c r="D65" s="2">
        <f t="shared" si="0"/>
        <v>201504</v>
      </c>
      <c r="E65" t="s">
        <v>87</v>
      </c>
      <c r="F65">
        <f t="shared" si="1"/>
        <v>8.1890000000000001E-3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23</v>
      </c>
      <c r="B66">
        <v>2015</v>
      </c>
      <c r="C66">
        <v>5</v>
      </c>
      <c r="D66" s="2">
        <f t="shared" si="0"/>
        <v>201505</v>
      </c>
      <c r="E66" t="s">
        <v>88</v>
      </c>
      <c r="F66">
        <f t="shared" si="1"/>
        <v>1.6569E-2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23</v>
      </c>
      <c r="B67">
        <v>2015</v>
      </c>
      <c r="C67">
        <v>6</v>
      </c>
      <c r="D67" s="2">
        <f t="shared" ref="D67:D130" si="2">100*B67+C67</f>
        <v>201506</v>
      </c>
      <c r="E67" t="s">
        <v>89</v>
      </c>
      <c r="F67">
        <f t="shared" ref="F67:F130" si="3">E67-K67</f>
        <v>-2.1779E-2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23</v>
      </c>
      <c r="B68">
        <v>2015</v>
      </c>
      <c r="C68">
        <v>7</v>
      </c>
      <c r="D68" s="2">
        <f t="shared" si="2"/>
        <v>201507</v>
      </c>
      <c r="E68" t="s">
        <v>90</v>
      </c>
      <c r="F68">
        <f t="shared" si="3"/>
        <v>1.1792E-2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23</v>
      </c>
      <c r="B69">
        <v>2015</v>
      </c>
      <c r="C69">
        <v>8</v>
      </c>
      <c r="D69" s="2">
        <f t="shared" si="2"/>
        <v>201508</v>
      </c>
      <c r="E69" t="s">
        <v>91</v>
      </c>
      <c r="F69">
        <f t="shared" si="3"/>
        <v>-7.0572999999999997E-2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23</v>
      </c>
      <c r="B70">
        <v>2015</v>
      </c>
      <c r="C70">
        <v>9</v>
      </c>
      <c r="D70" s="2">
        <f t="shared" si="2"/>
        <v>201509</v>
      </c>
      <c r="E70" t="s">
        <v>92</v>
      </c>
      <c r="F70">
        <f t="shared" si="3"/>
        <v>-2.8146000000000001E-2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23</v>
      </c>
      <c r="B71">
        <v>2015</v>
      </c>
      <c r="C71">
        <v>10</v>
      </c>
      <c r="D71" s="2">
        <f t="shared" si="2"/>
        <v>201510</v>
      </c>
      <c r="E71" t="s">
        <v>93</v>
      </c>
      <c r="F71">
        <f t="shared" si="3"/>
        <v>6.9349999999999995E-2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23</v>
      </c>
      <c r="B72">
        <v>2015</v>
      </c>
      <c r="C72">
        <v>11</v>
      </c>
      <c r="D72" s="2">
        <f t="shared" si="2"/>
        <v>201511</v>
      </c>
      <c r="E72" t="s">
        <v>94</v>
      </c>
      <c r="F72">
        <f t="shared" si="3"/>
        <v>3.3599999999999998E-4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23</v>
      </c>
      <c r="B73">
        <v>2015</v>
      </c>
      <c r="C73">
        <v>12</v>
      </c>
      <c r="D73" s="2">
        <f t="shared" si="2"/>
        <v>201512</v>
      </c>
      <c r="E73" t="s">
        <v>95</v>
      </c>
      <c r="F73">
        <f t="shared" si="3"/>
        <v>-2.1874000000000001E-2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23</v>
      </c>
      <c r="B74">
        <v>2016</v>
      </c>
      <c r="C74">
        <v>1</v>
      </c>
      <c r="D74" s="2">
        <f t="shared" si="2"/>
        <v>201601</v>
      </c>
      <c r="E74" t="s">
        <v>96</v>
      </c>
      <c r="F74">
        <f t="shared" si="3"/>
        <v>-5.8210000000000005E-2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23</v>
      </c>
      <c r="B75">
        <v>2016</v>
      </c>
      <c r="C75">
        <v>2</v>
      </c>
      <c r="D75" s="2">
        <f t="shared" si="2"/>
        <v>201602</v>
      </c>
      <c r="E75" t="s">
        <v>97</v>
      </c>
      <c r="F75">
        <f t="shared" si="3"/>
        <v>-2.9330000000000003E-3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23</v>
      </c>
      <c r="B76">
        <v>2016</v>
      </c>
      <c r="C76">
        <v>3</v>
      </c>
      <c r="D76" s="2">
        <f t="shared" si="2"/>
        <v>201603</v>
      </c>
      <c r="E76" t="s">
        <v>98</v>
      </c>
      <c r="F76">
        <f t="shared" si="3"/>
        <v>6.6677E-2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23</v>
      </c>
      <c r="B77">
        <v>2016</v>
      </c>
      <c r="C77">
        <v>4</v>
      </c>
      <c r="D77" s="2">
        <f t="shared" si="2"/>
        <v>201604</v>
      </c>
      <c r="E77" t="s">
        <v>99</v>
      </c>
      <c r="F77">
        <f t="shared" si="3"/>
        <v>-4.6799999999999999E-4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23</v>
      </c>
      <c r="B78">
        <v>2016</v>
      </c>
      <c r="C78">
        <v>5</v>
      </c>
      <c r="D78" s="2">
        <f t="shared" si="2"/>
        <v>201605</v>
      </c>
      <c r="E78" t="s">
        <v>100</v>
      </c>
      <c r="F78">
        <f t="shared" si="3"/>
        <v>1.9407000000000001E-2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23</v>
      </c>
      <c r="B79">
        <v>2016</v>
      </c>
      <c r="C79">
        <v>6</v>
      </c>
      <c r="D79" s="2">
        <f t="shared" si="2"/>
        <v>201606</v>
      </c>
      <c r="E79" t="s">
        <v>101</v>
      </c>
      <c r="F79">
        <f t="shared" si="3"/>
        <v>-7.3739999999999995E-3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23</v>
      </c>
      <c r="B80">
        <v>2016</v>
      </c>
      <c r="C80">
        <v>7</v>
      </c>
      <c r="D80" s="2">
        <f t="shared" si="2"/>
        <v>201607</v>
      </c>
      <c r="E80" t="s">
        <v>102</v>
      </c>
      <c r="F80">
        <f t="shared" si="3"/>
        <v>4.6133E-2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23</v>
      </c>
      <c r="B81">
        <v>2016</v>
      </c>
      <c r="C81">
        <v>8</v>
      </c>
      <c r="D81" s="2">
        <f t="shared" si="2"/>
        <v>201608</v>
      </c>
      <c r="E81" t="s">
        <v>103</v>
      </c>
      <c r="F81">
        <f t="shared" si="3"/>
        <v>3.287E-3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23</v>
      </c>
      <c r="B82">
        <v>2016</v>
      </c>
      <c r="C82">
        <v>9</v>
      </c>
      <c r="D82" s="2">
        <f t="shared" si="2"/>
        <v>201609</v>
      </c>
      <c r="E82" t="s">
        <v>104</v>
      </c>
      <c r="F82">
        <f t="shared" si="3"/>
        <v>3.045E-3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23</v>
      </c>
      <c r="B83">
        <v>2016</v>
      </c>
      <c r="C83">
        <v>10</v>
      </c>
      <c r="D83" s="2">
        <f t="shared" si="2"/>
        <v>201610</v>
      </c>
      <c r="E83" t="s">
        <v>105</v>
      </c>
      <c r="F83">
        <f t="shared" si="3"/>
        <v>-2.1040999999999997E-2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23</v>
      </c>
      <c r="B84">
        <v>2016</v>
      </c>
      <c r="C84">
        <v>11</v>
      </c>
      <c r="D84" s="2">
        <f t="shared" si="2"/>
        <v>201611</v>
      </c>
      <c r="E84" t="s">
        <v>106</v>
      </c>
      <c r="F84">
        <f t="shared" si="3"/>
        <v>3.2535999999999995E-2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23</v>
      </c>
      <c r="B85">
        <v>2016</v>
      </c>
      <c r="C85">
        <v>12</v>
      </c>
      <c r="D85" s="2">
        <f t="shared" si="2"/>
        <v>201612</v>
      </c>
      <c r="E85" t="s">
        <v>107</v>
      </c>
      <c r="F85">
        <f t="shared" si="3"/>
        <v>1.525E-2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23</v>
      </c>
      <c r="B86">
        <v>2017</v>
      </c>
      <c r="C86">
        <v>1</v>
      </c>
      <c r="D86" s="2">
        <f t="shared" si="2"/>
        <v>201701</v>
      </c>
      <c r="E86" t="s">
        <v>108</v>
      </c>
      <c r="F86">
        <f t="shared" si="3"/>
        <v>2.2783999999999999E-2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23</v>
      </c>
      <c r="B87">
        <v>2017</v>
      </c>
      <c r="C87">
        <v>2</v>
      </c>
      <c r="D87" s="2">
        <f t="shared" si="2"/>
        <v>201702</v>
      </c>
      <c r="E87" t="s">
        <v>109</v>
      </c>
      <c r="F87">
        <f t="shared" si="3"/>
        <v>3.3922000000000001E-2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23</v>
      </c>
      <c r="B88">
        <v>2017</v>
      </c>
      <c r="C88">
        <v>3</v>
      </c>
      <c r="D88" s="2">
        <f t="shared" si="2"/>
        <v>201703</v>
      </c>
      <c r="E88" t="s">
        <v>110</v>
      </c>
      <c r="F88">
        <f t="shared" si="3"/>
        <v>6.6150000000000002E-3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23</v>
      </c>
      <c r="B89">
        <v>2017</v>
      </c>
      <c r="C89">
        <v>4</v>
      </c>
      <c r="D89" s="2">
        <f t="shared" si="2"/>
        <v>201704</v>
      </c>
      <c r="E89" t="s">
        <v>111</v>
      </c>
      <c r="F89">
        <f t="shared" si="3"/>
        <v>9.7660000000000004E-3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23</v>
      </c>
      <c r="B90">
        <v>2017</v>
      </c>
      <c r="C90">
        <v>5</v>
      </c>
      <c r="D90" s="2">
        <f t="shared" si="2"/>
        <v>201705</v>
      </c>
      <c r="E90" t="s">
        <v>112</v>
      </c>
      <c r="F90">
        <f t="shared" si="3"/>
        <v>1.6230000000000003E-3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23</v>
      </c>
      <c r="B91">
        <v>2017</v>
      </c>
      <c r="C91">
        <v>6</v>
      </c>
      <c r="D91" s="2">
        <f t="shared" si="2"/>
        <v>201706</v>
      </c>
      <c r="E91" t="s">
        <v>113</v>
      </c>
      <c r="F91">
        <f t="shared" si="3"/>
        <v>8.0110000000000008E-3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23</v>
      </c>
      <c r="B92">
        <v>2017</v>
      </c>
      <c r="C92">
        <v>7</v>
      </c>
      <c r="D92" s="2">
        <f t="shared" si="2"/>
        <v>201707</v>
      </c>
      <c r="E92" t="s">
        <v>114</v>
      </c>
      <c r="F92">
        <f t="shared" si="3"/>
        <v>1.7877000000000001E-2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23</v>
      </c>
      <c r="B93">
        <v>2017</v>
      </c>
      <c r="C93">
        <v>8</v>
      </c>
      <c r="D93" s="2">
        <f t="shared" si="2"/>
        <v>201708</v>
      </c>
      <c r="E93" t="s">
        <v>115</v>
      </c>
      <c r="F93">
        <f t="shared" si="3"/>
        <v>3.4280000000000005E-3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23</v>
      </c>
      <c r="B94">
        <v>2017</v>
      </c>
      <c r="C94">
        <v>9</v>
      </c>
      <c r="D94" s="2">
        <f t="shared" si="2"/>
        <v>201709</v>
      </c>
      <c r="E94" t="s">
        <v>116</v>
      </c>
      <c r="F94">
        <f t="shared" si="3"/>
        <v>2.2553999999999998E-2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23</v>
      </c>
      <c r="B95">
        <v>2017</v>
      </c>
      <c r="C95">
        <v>10</v>
      </c>
      <c r="D95" s="2">
        <f t="shared" si="2"/>
        <v>201710</v>
      </c>
      <c r="E95" t="s">
        <v>117</v>
      </c>
      <c r="F95">
        <f t="shared" si="3"/>
        <v>2.9905999999999999E-2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23</v>
      </c>
      <c r="B96">
        <v>2017</v>
      </c>
      <c r="C96">
        <v>11</v>
      </c>
      <c r="D96" s="2">
        <f t="shared" si="2"/>
        <v>201711</v>
      </c>
      <c r="E96" t="s">
        <v>118</v>
      </c>
      <c r="F96">
        <f t="shared" si="3"/>
        <v>2.6449E-2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23</v>
      </c>
      <c r="B97">
        <v>2017</v>
      </c>
      <c r="C97">
        <v>12</v>
      </c>
      <c r="D97" s="2">
        <f t="shared" si="2"/>
        <v>201712</v>
      </c>
      <c r="E97" t="s">
        <v>119</v>
      </c>
      <c r="F97">
        <f t="shared" si="3"/>
        <v>6.5230000000000002E-3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23</v>
      </c>
      <c r="B98">
        <v>2018</v>
      </c>
      <c r="C98">
        <v>1</v>
      </c>
      <c r="D98" s="2">
        <f t="shared" si="2"/>
        <v>201801</v>
      </c>
      <c r="E98" t="s">
        <v>120</v>
      </c>
      <c r="F98">
        <f t="shared" si="3"/>
        <v>6.676399999999999E-2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23</v>
      </c>
      <c r="B99">
        <v>2018</v>
      </c>
      <c r="C99">
        <v>2</v>
      </c>
      <c r="D99" s="2">
        <f t="shared" si="2"/>
        <v>201802</v>
      </c>
      <c r="E99" t="s">
        <v>121</v>
      </c>
      <c r="F99">
        <f t="shared" si="3"/>
        <v>-3.5233999999999994E-2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23</v>
      </c>
      <c r="B100">
        <v>2018</v>
      </c>
      <c r="C100">
        <v>3</v>
      </c>
      <c r="D100" s="2">
        <f t="shared" si="2"/>
        <v>201803</v>
      </c>
      <c r="E100" t="s">
        <v>122</v>
      </c>
      <c r="F100">
        <f t="shared" si="3"/>
        <v>-2.7571999999999999E-2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23</v>
      </c>
      <c r="B101">
        <v>2018</v>
      </c>
      <c r="C101">
        <v>4</v>
      </c>
      <c r="D101" s="2">
        <f t="shared" si="2"/>
        <v>201804</v>
      </c>
      <c r="E101" t="s">
        <v>123</v>
      </c>
      <c r="F101">
        <f t="shared" si="3"/>
        <v>7.842E-3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23</v>
      </c>
      <c r="B102">
        <v>2018</v>
      </c>
      <c r="C102">
        <v>5</v>
      </c>
      <c r="D102" s="2">
        <f t="shared" si="2"/>
        <v>201805</v>
      </c>
      <c r="E102" t="s">
        <v>124</v>
      </c>
      <c r="F102">
        <f t="shared" si="3"/>
        <v>2.4545999999999998E-2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23</v>
      </c>
      <c r="B103">
        <v>2018</v>
      </c>
      <c r="C103">
        <v>6</v>
      </c>
      <c r="D103" s="2">
        <f t="shared" si="2"/>
        <v>201806</v>
      </c>
      <c r="E103" t="s">
        <v>125</v>
      </c>
      <c r="F103">
        <f t="shared" si="3"/>
        <v>-8.3669999999999994E-3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23</v>
      </c>
      <c r="B104">
        <v>2018</v>
      </c>
      <c r="C104">
        <v>7</v>
      </c>
      <c r="D104" s="2">
        <f t="shared" si="2"/>
        <v>201807</v>
      </c>
      <c r="E104" t="s">
        <v>126</v>
      </c>
      <c r="F104">
        <f t="shared" si="3"/>
        <v>3.4114000000000005E-2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23</v>
      </c>
      <c r="B105">
        <v>2018</v>
      </c>
      <c r="C105">
        <v>8</v>
      </c>
      <c r="D105" s="2">
        <f t="shared" si="2"/>
        <v>201808</v>
      </c>
      <c r="E105" t="s">
        <v>127</v>
      </c>
      <c r="F105">
        <f t="shared" si="3"/>
        <v>2.7667000000000001E-2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23</v>
      </c>
      <c r="B106">
        <v>2018</v>
      </c>
      <c r="C106">
        <v>9</v>
      </c>
      <c r="D106" s="2">
        <f t="shared" si="2"/>
        <v>201809</v>
      </c>
      <c r="E106" t="s">
        <v>128</v>
      </c>
      <c r="F106">
        <f t="shared" si="3"/>
        <v>-1.735E-3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23</v>
      </c>
      <c r="B107">
        <v>2018</v>
      </c>
      <c r="C107">
        <v>10</v>
      </c>
      <c r="D107" s="2">
        <f t="shared" si="2"/>
        <v>201810</v>
      </c>
      <c r="E107" t="s">
        <v>129</v>
      </c>
      <c r="F107">
        <f t="shared" si="3"/>
        <v>-8.7090000000000001E-2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23</v>
      </c>
      <c r="B108">
        <v>2018</v>
      </c>
      <c r="C108">
        <v>11</v>
      </c>
      <c r="D108" s="2">
        <f t="shared" si="2"/>
        <v>201811</v>
      </c>
      <c r="E108" t="s">
        <v>130</v>
      </c>
      <c r="F108">
        <f t="shared" si="3"/>
        <v>1.2076E-2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23</v>
      </c>
      <c r="B109">
        <v>2018</v>
      </c>
      <c r="C109">
        <v>12</v>
      </c>
      <c r="D109" s="2">
        <f t="shared" si="2"/>
        <v>201812</v>
      </c>
      <c r="E109" t="s">
        <v>131</v>
      </c>
      <c r="F109">
        <f t="shared" si="3"/>
        <v>-8.6348000000000008E-2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23</v>
      </c>
      <c r="B110">
        <v>2019</v>
      </c>
      <c r="C110">
        <v>1</v>
      </c>
      <c r="D110" s="2">
        <f t="shared" si="2"/>
        <v>201901</v>
      </c>
      <c r="E110" t="s">
        <v>132</v>
      </c>
      <c r="F110">
        <f t="shared" si="3"/>
        <v>7.7647999999999995E-2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23</v>
      </c>
      <c r="B111">
        <v>2019</v>
      </c>
      <c r="C111">
        <v>2</v>
      </c>
      <c r="D111" s="2">
        <f t="shared" si="2"/>
        <v>201902</v>
      </c>
      <c r="E111" t="s">
        <v>133</v>
      </c>
      <c r="F111">
        <f t="shared" si="3"/>
        <v>3.9423E-2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23</v>
      </c>
      <c r="B112">
        <v>2019</v>
      </c>
      <c r="C112">
        <v>3</v>
      </c>
      <c r="D112" s="2">
        <f t="shared" si="2"/>
        <v>201903</v>
      </c>
      <c r="E112" t="s">
        <v>134</v>
      </c>
      <c r="F112">
        <f t="shared" si="3"/>
        <v>1.3271999999999999E-2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23</v>
      </c>
      <c r="B113">
        <v>2019</v>
      </c>
      <c r="C113">
        <v>4</v>
      </c>
      <c r="D113" s="2">
        <f t="shared" si="2"/>
        <v>201904</v>
      </c>
      <c r="E113" t="s">
        <v>135</v>
      </c>
      <c r="F113">
        <f t="shared" si="3"/>
        <v>3.3125000000000002E-2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23</v>
      </c>
      <c r="B114">
        <v>2019</v>
      </c>
      <c r="C114">
        <v>5</v>
      </c>
      <c r="D114" s="2">
        <f t="shared" si="2"/>
        <v>201905</v>
      </c>
      <c r="E114" t="s">
        <v>136</v>
      </c>
      <c r="F114">
        <f t="shared" si="3"/>
        <v>-6.889300000000001E-2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23</v>
      </c>
      <c r="B115">
        <v>2019</v>
      </c>
      <c r="C115">
        <v>6</v>
      </c>
      <c r="D115" s="2">
        <f t="shared" si="2"/>
        <v>201906</v>
      </c>
      <c r="E115" t="s">
        <v>137</v>
      </c>
      <c r="F115">
        <f t="shared" si="3"/>
        <v>6.9927000000000003E-2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23</v>
      </c>
      <c r="B116">
        <v>2019</v>
      </c>
      <c r="C116">
        <v>7</v>
      </c>
      <c r="D116" s="2">
        <f t="shared" si="2"/>
        <v>201907</v>
      </c>
      <c r="E116" t="s">
        <v>138</v>
      </c>
      <c r="F116">
        <f t="shared" si="3"/>
        <v>1.4508999999999999E-2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23</v>
      </c>
      <c r="B117">
        <v>2019</v>
      </c>
      <c r="C117">
        <v>8</v>
      </c>
      <c r="D117" s="2">
        <f t="shared" si="2"/>
        <v>201908</v>
      </c>
      <c r="E117" t="s">
        <v>139</v>
      </c>
      <c r="F117">
        <f t="shared" si="3"/>
        <v>-2.1159000000000001E-2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23</v>
      </c>
      <c r="B118">
        <v>2019</v>
      </c>
      <c r="C118">
        <v>9</v>
      </c>
      <c r="D118" s="2">
        <f t="shared" si="2"/>
        <v>201909</v>
      </c>
      <c r="E118" t="s">
        <v>140</v>
      </c>
      <c r="F118">
        <f t="shared" si="3"/>
        <v>1.0746E-2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23</v>
      </c>
      <c r="B119">
        <v>2019</v>
      </c>
      <c r="C119">
        <v>10</v>
      </c>
      <c r="D119" s="2">
        <f t="shared" si="2"/>
        <v>201910</v>
      </c>
      <c r="E119" t="s">
        <v>141</v>
      </c>
      <c r="F119">
        <f t="shared" si="3"/>
        <v>1.4377000000000001E-2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23</v>
      </c>
      <c r="B120">
        <v>2019</v>
      </c>
      <c r="C120">
        <v>11</v>
      </c>
      <c r="D120" s="2">
        <f t="shared" si="2"/>
        <v>201911</v>
      </c>
      <c r="E120" t="s">
        <v>142</v>
      </c>
      <c r="F120">
        <f t="shared" si="3"/>
        <v>3.2718999999999998E-2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23</v>
      </c>
      <c r="B121">
        <v>2019</v>
      </c>
      <c r="C121">
        <v>12</v>
      </c>
      <c r="D121" s="2">
        <f t="shared" si="2"/>
        <v>201912</v>
      </c>
      <c r="E121" t="s">
        <v>143</v>
      </c>
      <c r="F121">
        <f t="shared" si="3"/>
        <v>2.0844000000000001E-2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23</v>
      </c>
      <c r="B122">
        <v>2020</v>
      </c>
      <c r="C122">
        <v>1</v>
      </c>
      <c r="D122" s="2">
        <f t="shared" si="2"/>
        <v>202001</v>
      </c>
      <c r="E122" t="s">
        <v>144</v>
      </c>
      <c r="F122">
        <f t="shared" si="3"/>
        <v>-6.731E-3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23</v>
      </c>
      <c r="B123">
        <v>2020</v>
      </c>
      <c r="C123">
        <v>2</v>
      </c>
      <c r="D123" s="2">
        <f t="shared" si="2"/>
        <v>202002</v>
      </c>
      <c r="E123" t="s">
        <v>145</v>
      </c>
      <c r="F123">
        <f t="shared" si="3"/>
        <v>-8.1508000000000011E-2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23</v>
      </c>
      <c r="B124">
        <v>2020</v>
      </c>
      <c r="C124">
        <v>3</v>
      </c>
      <c r="D124" s="2">
        <f t="shared" si="2"/>
        <v>202003</v>
      </c>
      <c r="E124" t="s">
        <v>146</v>
      </c>
      <c r="F124">
        <f t="shared" si="3"/>
        <v>-0.11592799999999999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23</v>
      </c>
      <c r="B125">
        <v>2020</v>
      </c>
      <c r="C125">
        <v>4</v>
      </c>
      <c r="D125" s="2">
        <f t="shared" si="2"/>
        <v>202004</v>
      </c>
      <c r="E125" t="s">
        <v>147</v>
      </c>
      <c r="F125">
        <f t="shared" si="3"/>
        <v>0.121392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23</v>
      </c>
      <c r="B126">
        <v>2020</v>
      </c>
      <c r="C126">
        <v>5</v>
      </c>
      <c r="D126" s="2">
        <f t="shared" si="2"/>
        <v>202005</v>
      </c>
      <c r="E126" t="s">
        <v>148</v>
      </c>
      <c r="F126">
        <f t="shared" si="3"/>
        <v>5.4202E-2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23</v>
      </c>
      <c r="B127">
        <v>2020</v>
      </c>
      <c r="C127">
        <v>6</v>
      </c>
      <c r="D127" s="2">
        <f t="shared" si="2"/>
        <v>202006</v>
      </c>
      <c r="E127" t="s">
        <v>149</v>
      </c>
      <c r="F127">
        <f t="shared" si="3"/>
        <v>1.7557E-2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23</v>
      </c>
      <c r="B128">
        <v>2020</v>
      </c>
      <c r="C128">
        <v>7</v>
      </c>
      <c r="D128" s="2">
        <f t="shared" si="2"/>
        <v>202007</v>
      </c>
      <c r="E128" t="s">
        <v>150</v>
      </c>
      <c r="F128">
        <f t="shared" si="3"/>
        <v>4.9965999999999997E-2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23</v>
      </c>
      <c r="B129">
        <v>2020</v>
      </c>
      <c r="C129">
        <v>8</v>
      </c>
      <c r="D129" s="2">
        <f t="shared" si="2"/>
        <v>202008</v>
      </c>
      <c r="E129" t="s">
        <v>151</v>
      </c>
      <c r="F129">
        <f t="shared" si="3"/>
        <v>6.6085999999999992E-2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23</v>
      </c>
      <c r="B130">
        <v>2020</v>
      </c>
      <c r="C130">
        <v>9</v>
      </c>
      <c r="D130" s="2">
        <f t="shared" si="2"/>
        <v>202009</v>
      </c>
      <c r="E130" t="s">
        <v>152</v>
      </c>
      <c r="F130">
        <f t="shared" si="3"/>
        <v>-4.4254000000000002E-2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23</v>
      </c>
      <c r="B131">
        <v>2020</v>
      </c>
      <c r="C131">
        <v>10</v>
      </c>
      <c r="D131" s="2">
        <f t="shared" ref="D131:D175" si="4">100*B131+C131</f>
        <v>202010</v>
      </c>
      <c r="E131" t="s">
        <v>153</v>
      </c>
      <c r="F131">
        <f t="shared" ref="F131:F175" si="5">E131-K131</f>
        <v>-2.8169E-2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23</v>
      </c>
      <c r="B132">
        <v>2020</v>
      </c>
      <c r="C132">
        <v>11</v>
      </c>
      <c r="D132" s="2">
        <f t="shared" si="4"/>
        <v>202011</v>
      </c>
      <c r="E132" t="s">
        <v>154</v>
      </c>
      <c r="F132">
        <f t="shared" si="5"/>
        <v>8.7174000000000001E-2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23</v>
      </c>
      <c r="B133">
        <v>2020</v>
      </c>
      <c r="C133">
        <v>12</v>
      </c>
      <c r="D133" s="2">
        <f t="shared" si="4"/>
        <v>202012</v>
      </c>
      <c r="E133" t="s">
        <v>155</v>
      </c>
      <c r="F133">
        <f t="shared" si="5"/>
        <v>3.6653999999999999E-2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23</v>
      </c>
      <c r="B134">
        <v>2021</v>
      </c>
      <c r="C134">
        <v>1</v>
      </c>
      <c r="D134" s="2">
        <f t="shared" si="4"/>
        <v>202101</v>
      </c>
      <c r="E134" t="s">
        <v>156</v>
      </c>
      <c r="F134">
        <f t="shared" si="5"/>
        <v>-5.1410000000000006E-3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23</v>
      </c>
      <c r="B135">
        <v>2021</v>
      </c>
      <c r="C135">
        <v>2</v>
      </c>
      <c r="D135" s="2">
        <f t="shared" si="4"/>
        <v>202102</v>
      </c>
      <c r="E135" t="s">
        <v>157</v>
      </c>
      <c r="F135">
        <f t="shared" si="5"/>
        <v>3.5149E-2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23</v>
      </c>
      <c r="B136">
        <v>2021</v>
      </c>
      <c r="C136">
        <v>3</v>
      </c>
      <c r="D136" s="2">
        <f t="shared" si="4"/>
        <v>202103</v>
      </c>
      <c r="E136" t="s">
        <v>158</v>
      </c>
      <c r="F136">
        <f t="shared" si="5"/>
        <v>5.2789000000000003E-2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23</v>
      </c>
      <c r="B137">
        <v>2021</v>
      </c>
      <c r="C137">
        <v>4</v>
      </c>
      <c r="D137" s="2">
        <f t="shared" si="4"/>
        <v>202104</v>
      </c>
      <c r="E137" t="s">
        <v>159</v>
      </c>
      <c r="F137">
        <f t="shared" si="5"/>
        <v>3.9836999999999997E-2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23</v>
      </c>
      <c r="B138">
        <v>2021</v>
      </c>
      <c r="C138">
        <v>5</v>
      </c>
      <c r="D138" s="2">
        <f t="shared" si="4"/>
        <v>202105</v>
      </c>
      <c r="E138" t="s">
        <v>160</v>
      </c>
      <c r="F138">
        <f t="shared" si="5"/>
        <v>1.4821000000000001E-2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23</v>
      </c>
      <c r="B139">
        <v>2021</v>
      </c>
      <c r="C139">
        <v>6</v>
      </c>
      <c r="D139" s="2">
        <f t="shared" si="4"/>
        <v>202106</v>
      </c>
      <c r="E139" t="s">
        <v>161</v>
      </c>
      <c r="F139">
        <f t="shared" si="5"/>
        <v>7.1000000000000004E-3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23</v>
      </c>
      <c r="B140">
        <v>2021</v>
      </c>
      <c r="C140">
        <v>7</v>
      </c>
      <c r="D140" s="2">
        <f t="shared" si="4"/>
        <v>202107</v>
      </c>
      <c r="E140" t="s">
        <v>162</v>
      </c>
      <c r="F140">
        <f t="shared" si="5"/>
        <v>2.4657999999999999E-2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23</v>
      </c>
      <c r="B141">
        <v>2021</v>
      </c>
      <c r="C141">
        <v>8</v>
      </c>
      <c r="D141" s="2">
        <f t="shared" si="4"/>
        <v>202108</v>
      </c>
      <c r="E141" t="s">
        <v>163</v>
      </c>
      <c r="F141">
        <f t="shared" si="5"/>
        <v>3.3957000000000001E-2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23</v>
      </c>
      <c r="B142">
        <v>2021</v>
      </c>
      <c r="C142">
        <v>9</v>
      </c>
      <c r="D142" s="2">
        <f t="shared" si="4"/>
        <v>202109</v>
      </c>
      <c r="E142" t="s">
        <v>164</v>
      </c>
      <c r="F142">
        <f t="shared" si="5"/>
        <v>-5.5099000000000002E-2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23</v>
      </c>
      <c r="B143">
        <v>2021</v>
      </c>
      <c r="C143">
        <v>10</v>
      </c>
      <c r="D143" s="2">
        <f t="shared" si="4"/>
        <v>202110</v>
      </c>
      <c r="E143" t="s">
        <v>165</v>
      </c>
      <c r="F143">
        <f t="shared" si="5"/>
        <v>6.7653000000000005E-2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23</v>
      </c>
      <c r="B144">
        <v>2021</v>
      </c>
      <c r="C144">
        <v>11</v>
      </c>
      <c r="D144" s="2">
        <f t="shared" si="4"/>
        <v>202111</v>
      </c>
      <c r="E144" t="s">
        <v>166</v>
      </c>
      <c r="F144">
        <f t="shared" si="5"/>
        <v>-1.539E-3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23</v>
      </c>
      <c r="B145">
        <v>2021</v>
      </c>
      <c r="C145">
        <v>12</v>
      </c>
      <c r="D145" s="2">
        <f t="shared" si="4"/>
        <v>202112</v>
      </c>
      <c r="E145" t="s">
        <v>167</v>
      </c>
      <c r="F145">
        <f t="shared" si="5"/>
        <v>2.5921E-2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23</v>
      </c>
      <c r="B146">
        <v>2022</v>
      </c>
      <c r="C146">
        <v>1</v>
      </c>
      <c r="D146" s="2">
        <f t="shared" si="4"/>
        <v>202201</v>
      </c>
      <c r="E146" t="s">
        <v>168</v>
      </c>
      <c r="F146">
        <f t="shared" si="5"/>
        <v>-6.4402000000000001E-2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23</v>
      </c>
      <c r="B147">
        <v>2022</v>
      </c>
      <c r="C147">
        <v>2</v>
      </c>
      <c r="D147" s="2">
        <f t="shared" si="4"/>
        <v>202202</v>
      </c>
      <c r="E147" t="s">
        <v>169</v>
      </c>
      <c r="F147">
        <f t="shared" si="5"/>
        <v>-2.7054999999999999E-2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23</v>
      </c>
      <c r="B148">
        <v>2022</v>
      </c>
      <c r="C148">
        <v>3</v>
      </c>
      <c r="D148" s="2">
        <f t="shared" si="4"/>
        <v>202203</v>
      </c>
      <c r="E148" t="s">
        <v>170</v>
      </c>
      <c r="F148">
        <f t="shared" si="5"/>
        <v>3.1565999999999997E-2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23</v>
      </c>
      <c r="B149">
        <v>2022</v>
      </c>
      <c r="C149">
        <v>4</v>
      </c>
      <c r="D149" s="2">
        <f t="shared" si="4"/>
        <v>202204</v>
      </c>
      <c r="E149" t="s">
        <v>171</v>
      </c>
      <c r="F149">
        <f t="shared" si="5"/>
        <v>-8.3091999999999999E-2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23</v>
      </c>
      <c r="B150">
        <v>2022</v>
      </c>
      <c r="C150">
        <v>5</v>
      </c>
      <c r="D150" s="2">
        <f t="shared" si="4"/>
        <v>202205</v>
      </c>
      <c r="E150" t="s">
        <v>172</v>
      </c>
      <c r="F150">
        <f t="shared" si="5"/>
        <v>-6.1549999999999999E-3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23</v>
      </c>
      <c r="B151">
        <v>2022</v>
      </c>
      <c r="C151">
        <v>6</v>
      </c>
      <c r="D151" s="2">
        <f t="shared" si="4"/>
        <v>202206</v>
      </c>
      <c r="E151" t="s">
        <v>173</v>
      </c>
      <c r="F151">
        <f t="shared" si="5"/>
        <v>-9.0903999999999999E-2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23</v>
      </c>
      <c r="B152">
        <v>2022</v>
      </c>
      <c r="C152">
        <v>7</v>
      </c>
      <c r="D152" s="2">
        <f t="shared" si="4"/>
        <v>202207</v>
      </c>
      <c r="E152" t="s">
        <v>174</v>
      </c>
      <c r="F152">
        <f t="shared" si="5"/>
        <v>6.6863000000000006E-2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23</v>
      </c>
      <c r="B153">
        <v>2022</v>
      </c>
      <c r="C153">
        <v>8</v>
      </c>
      <c r="D153" s="2">
        <f t="shared" si="4"/>
        <v>202208</v>
      </c>
      <c r="E153" t="s">
        <v>175</v>
      </c>
      <c r="F153">
        <f t="shared" si="5"/>
        <v>-3.4948E-2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23</v>
      </c>
      <c r="B154">
        <v>2022</v>
      </c>
      <c r="C154">
        <v>9</v>
      </c>
      <c r="D154" s="2">
        <f t="shared" si="4"/>
        <v>202209</v>
      </c>
      <c r="E154" t="s">
        <v>176</v>
      </c>
      <c r="F154">
        <f t="shared" si="5"/>
        <v>-9.4782999999999992E-2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23</v>
      </c>
      <c r="B155">
        <v>2022</v>
      </c>
      <c r="C155">
        <v>10</v>
      </c>
      <c r="D155" s="2">
        <f t="shared" si="4"/>
        <v>202210</v>
      </c>
      <c r="E155" t="s">
        <v>177</v>
      </c>
      <c r="F155">
        <f t="shared" si="5"/>
        <v>7.3498000000000008E-2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23</v>
      </c>
      <c r="B156">
        <v>2022</v>
      </c>
      <c r="C156">
        <v>11</v>
      </c>
      <c r="D156" s="2">
        <f t="shared" si="4"/>
        <v>202211</v>
      </c>
      <c r="E156" t="s">
        <v>178</v>
      </c>
      <c r="F156">
        <f t="shared" si="5"/>
        <v>4.3248000000000002E-2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23</v>
      </c>
      <c r="B157">
        <v>2022</v>
      </c>
      <c r="C157">
        <v>12</v>
      </c>
      <c r="D157" s="2">
        <f t="shared" si="4"/>
        <v>202212</v>
      </c>
      <c r="E157" t="s">
        <v>179</v>
      </c>
      <c r="F157">
        <f t="shared" si="5"/>
        <v>-6.8196999999999994E-2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23</v>
      </c>
      <c r="B158">
        <v>2023</v>
      </c>
      <c r="C158">
        <v>1</v>
      </c>
      <c r="D158" s="2">
        <f t="shared" si="4"/>
        <v>202301</v>
      </c>
      <c r="E158" t="s">
        <v>180</v>
      </c>
      <c r="F158">
        <f t="shared" si="5"/>
        <v>5.6390999999999997E-2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23</v>
      </c>
      <c r="B159">
        <v>2023</v>
      </c>
      <c r="C159">
        <v>2</v>
      </c>
      <c r="D159" s="2">
        <f t="shared" si="4"/>
        <v>202302</v>
      </c>
      <c r="E159" t="s">
        <v>181</v>
      </c>
      <c r="F159">
        <f t="shared" si="5"/>
        <v>-2.9085E-2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23</v>
      </c>
      <c r="B160">
        <v>2023</v>
      </c>
      <c r="C160">
        <v>3</v>
      </c>
      <c r="D160" s="2">
        <f t="shared" si="4"/>
        <v>202303</v>
      </c>
      <c r="E160" t="s">
        <v>182</v>
      </c>
      <c r="F160">
        <f t="shared" si="5"/>
        <v>1.1649E-2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23</v>
      </c>
      <c r="B161">
        <v>2023</v>
      </c>
      <c r="C161">
        <v>4</v>
      </c>
      <c r="D161" s="2">
        <f t="shared" si="4"/>
        <v>202304</v>
      </c>
      <c r="E161" t="s">
        <v>183</v>
      </c>
      <c r="F161">
        <f t="shared" si="5"/>
        <v>6.9580000000000006E-3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23</v>
      </c>
      <c r="B162">
        <v>2023</v>
      </c>
      <c r="C162">
        <v>5</v>
      </c>
      <c r="D162" s="2">
        <f t="shared" si="4"/>
        <v>202305</v>
      </c>
      <c r="E162" t="s">
        <v>184</v>
      </c>
      <c r="F162">
        <f t="shared" si="5"/>
        <v>1.575E-3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23</v>
      </c>
      <c r="B163">
        <v>2023</v>
      </c>
      <c r="C163">
        <v>6</v>
      </c>
      <c r="D163" s="2">
        <f t="shared" si="4"/>
        <v>202306</v>
      </c>
      <c r="E163" t="s">
        <v>185</v>
      </c>
      <c r="F163">
        <f t="shared" si="5"/>
        <v>6.2078999999999995E-2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23</v>
      </c>
      <c r="B164">
        <v>2023</v>
      </c>
      <c r="C164">
        <v>7</v>
      </c>
      <c r="D164" s="2">
        <f t="shared" si="4"/>
        <v>202307</v>
      </c>
      <c r="E164" t="s">
        <v>186</v>
      </c>
      <c r="F164">
        <f t="shared" si="5"/>
        <v>3.0941E-2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23</v>
      </c>
      <c r="B165">
        <v>2023</v>
      </c>
      <c r="C165">
        <v>8</v>
      </c>
      <c r="D165" s="2">
        <f t="shared" si="4"/>
        <v>202308</v>
      </c>
      <c r="E165" t="s">
        <v>187</v>
      </c>
      <c r="F165">
        <f t="shared" si="5"/>
        <v>-2.0836E-2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23</v>
      </c>
      <c r="B166">
        <v>2023</v>
      </c>
      <c r="C166">
        <v>9</v>
      </c>
      <c r="D166" s="2">
        <f t="shared" si="4"/>
        <v>202309</v>
      </c>
      <c r="E166" t="s">
        <v>188</v>
      </c>
      <c r="F166">
        <f t="shared" si="5"/>
        <v>-4.8724999999999997E-2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23</v>
      </c>
      <c r="B167">
        <v>2023</v>
      </c>
      <c r="C167">
        <v>10</v>
      </c>
      <c r="D167" s="2">
        <f t="shared" si="4"/>
        <v>202310</v>
      </c>
      <c r="E167" t="s">
        <v>189</v>
      </c>
      <c r="F167">
        <f t="shared" si="5"/>
        <v>-1.9210999999999999E-2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23</v>
      </c>
      <c r="B168">
        <v>2023</v>
      </c>
      <c r="C168">
        <v>11</v>
      </c>
      <c r="D168" s="2">
        <f t="shared" si="4"/>
        <v>202311</v>
      </c>
      <c r="E168" t="s">
        <v>190</v>
      </c>
      <c r="F168">
        <f t="shared" si="5"/>
        <v>8.2684999999999995E-2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23</v>
      </c>
      <c r="B169">
        <v>2023</v>
      </c>
      <c r="C169">
        <v>12</v>
      </c>
      <c r="D169" s="2">
        <f t="shared" si="4"/>
        <v>202312</v>
      </c>
      <c r="E169" t="s">
        <v>191</v>
      </c>
      <c r="F169">
        <f t="shared" si="5"/>
        <v>4.3382000000000004E-2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23</v>
      </c>
      <c r="B170">
        <v>2024</v>
      </c>
      <c r="C170">
        <v>1</v>
      </c>
      <c r="D170" s="2">
        <f t="shared" si="4"/>
        <v>202401</v>
      </c>
      <c r="E170" t="s">
        <v>192</v>
      </c>
      <c r="F170">
        <f t="shared" si="5"/>
        <v>1.9347E-2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23</v>
      </c>
      <c r="B171">
        <v>2024</v>
      </c>
      <c r="C171">
        <v>2</v>
      </c>
      <c r="D171" s="2">
        <f t="shared" si="4"/>
        <v>202402</v>
      </c>
      <c r="E171" t="s">
        <v>193</v>
      </c>
      <c r="F171">
        <f t="shared" si="5"/>
        <v>5.1074999999999995E-2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23</v>
      </c>
      <c r="B172">
        <v>2024</v>
      </c>
      <c r="C172">
        <v>3</v>
      </c>
      <c r="D172" s="2">
        <f t="shared" si="4"/>
        <v>202403</v>
      </c>
      <c r="E172" t="s">
        <v>194</v>
      </c>
      <c r="F172">
        <f t="shared" si="5"/>
        <v>2.8637000000000003E-2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23</v>
      </c>
      <c r="B173">
        <v>2024</v>
      </c>
      <c r="C173">
        <v>4</v>
      </c>
      <c r="D173" s="2">
        <f t="shared" si="4"/>
        <v>202404</v>
      </c>
      <c r="E173" t="s">
        <v>195</v>
      </c>
      <c r="F173">
        <f t="shared" si="5"/>
        <v>-5.2460999999999994E-2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23</v>
      </c>
      <c r="B174">
        <v>2024</v>
      </c>
      <c r="C174">
        <v>5</v>
      </c>
      <c r="D174" s="2">
        <f t="shared" si="4"/>
        <v>202405</v>
      </c>
      <c r="E174" t="s">
        <v>196</v>
      </c>
      <c r="F174">
        <f t="shared" si="5"/>
        <v>3.9139E-2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23</v>
      </c>
      <c r="B175">
        <v>2024</v>
      </c>
      <c r="C175">
        <v>6</v>
      </c>
      <c r="D175" s="2">
        <f t="shared" si="4"/>
        <v>202406</v>
      </c>
      <c r="E175" t="s">
        <v>197</v>
      </c>
      <c r="F175">
        <f t="shared" si="5"/>
        <v>3.5215000000000003E-2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5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199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198</v>
      </c>
      <c r="B2">
        <v>2010</v>
      </c>
      <c r="C2">
        <v>1</v>
      </c>
      <c r="D2" s="2">
        <f>100*B2+C2</f>
        <v>201001</v>
      </c>
      <c r="E2">
        <v>-4.3687999999999998E-2</v>
      </c>
      <c r="F2">
        <f t="shared" ref="F2:F65" si="0">E2-K2</f>
        <v>-4.3687999999999998E-2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198</v>
      </c>
      <c r="B3">
        <v>2010</v>
      </c>
      <c r="C3">
        <v>2</v>
      </c>
      <c r="D3" s="2">
        <f t="shared" ref="D3:D66" si="1">100*B3+C3</f>
        <v>201002</v>
      </c>
      <c r="E3">
        <v>3.0075999999999999E-2</v>
      </c>
      <c r="F3">
        <f t="shared" si="0"/>
        <v>3.0075999999999999E-2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198</v>
      </c>
      <c r="B4">
        <v>2010</v>
      </c>
      <c r="C4">
        <v>3</v>
      </c>
      <c r="D4" s="2">
        <f t="shared" si="1"/>
        <v>201003</v>
      </c>
      <c r="E4">
        <v>6.6288E-2</v>
      </c>
      <c r="F4">
        <f t="shared" si="0"/>
        <v>6.6187999999999997E-2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198</v>
      </c>
      <c r="B5">
        <v>2010</v>
      </c>
      <c r="C5">
        <v>4</v>
      </c>
      <c r="D5" s="2">
        <f t="shared" si="1"/>
        <v>201004</v>
      </c>
      <c r="E5">
        <v>1.4506E-2</v>
      </c>
      <c r="F5">
        <f t="shared" si="0"/>
        <v>1.4406E-2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198</v>
      </c>
      <c r="B6">
        <v>2010</v>
      </c>
      <c r="C6">
        <v>5</v>
      </c>
      <c r="D6" s="2">
        <f t="shared" si="1"/>
        <v>201005</v>
      </c>
      <c r="E6">
        <v>-8.0979999999999996E-2</v>
      </c>
      <c r="F6">
        <f t="shared" si="0"/>
        <v>-8.1079999999999999E-2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198</v>
      </c>
      <c r="B7">
        <v>2010</v>
      </c>
      <c r="C7">
        <v>6</v>
      </c>
      <c r="D7" s="2">
        <f t="shared" si="1"/>
        <v>201006</v>
      </c>
      <c r="E7">
        <v>-6.4696000000000004E-2</v>
      </c>
      <c r="F7">
        <f t="shared" si="0"/>
        <v>-6.4796000000000006E-2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198</v>
      </c>
      <c r="B8">
        <v>2010</v>
      </c>
      <c r="C8">
        <v>7</v>
      </c>
      <c r="D8" s="2">
        <f t="shared" si="1"/>
        <v>201007</v>
      </c>
      <c r="E8">
        <v>5.0645999999999997E-2</v>
      </c>
      <c r="F8">
        <f t="shared" si="0"/>
        <v>5.0545999999999994E-2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198</v>
      </c>
      <c r="B9">
        <v>2010</v>
      </c>
      <c r="C9">
        <v>8</v>
      </c>
      <c r="D9" s="2">
        <f t="shared" si="1"/>
        <v>201008</v>
      </c>
      <c r="E9">
        <v>-5.9204E-2</v>
      </c>
      <c r="F9">
        <f t="shared" si="0"/>
        <v>-5.9304000000000003E-2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198</v>
      </c>
      <c r="B10">
        <v>2010</v>
      </c>
      <c r="C10">
        <v>9</v>
      </c>
      <c r="D10" s="2">
        <f t="shared" si="1"/>
        <v>201009</v>
      </c>
      <c r="E10">
        <v>0.10815</v>
      </c>
      <c r="F10">
        <f t="shared" si="0"/>
        <v>0.10804999999999999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198</v>
      </c>
      <c r="B11">
        <v>2010</v>
      </c>
      <c r="C11">
        <v>10</v>
      </c>
      <c r="D11" s="2">
        <f t="shared" si="1"/>
        <v>201010</v>
      </c>
      <c r="E11">
        <v>3.6306999999999999E-2</v>
      </c>
      <c r="F11">
        <f t="shared" si="0"/>
        <v>3.6206999999999996E-2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198</v>
      </c>
      <c r="B12">
        <v>2010</v>
      </c>
      <c r="C12">
        <v>11</v>
      </c>
      <c r="D12" s="2">
        <f t="shared" si="1"/>
        <v>201011</v>
      </c>
      <c r="E12">
        <v>1.3625E-2</v>
      </c>
      <c r="F12">
        <f t="shared" si="0"/>
        <v>1.3525000000000001E-2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198</v>
      </c>
      <c r="B13">
        <v>2010</v>
      </c>
      <c r="C13">
        <v>12</v>
      </c>
      <c r="D13" s="2">
        <f t="shared" si="1"/>
        <v>201012</v>
      </c>
      <c r="E13">
        <v>6.6592999999999999E-2</v>
      </c>
      <c r="F13">
        <f t="shared" si="0"/>
        <v>6.6492999999999997E-2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198</v>
      </c>
      <c r="B14">
        <v>2011</v>
      </c>
      <c r="C14">
        <v>1</v>
      </c>
      <c r="D14" s="2">
        <f t="shared" si="1"/>
        <v>201101</v>
      </c>
      <c r="E14">
        <v>1.6185000000000001E-2</v>
      </c>
      <c r="F14">
        <f t="shared" si="0"/>
        <v>1.6085000000000002E-2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198</v>
      </c>
      <c r="B15">
        <v>2011</v>
      </c>
      <c r="C15">
        <v>2</v>
      </c>
      <c r="D15" s="2">
        <f t="shared" si="1"/>
        <v>201102</v>
      </c>
      <c r="E15">
        <v>4.1604000000000002E-2</v>
      </c>
      <c r="F15">
        <f t="shared" si="0"/>
        <v>4.1503999999999999E-2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198</v>
      </c>
      <c r="B16">
        <v>2011</v>
      </c>
      <c r="C16">
        <v>3</v>
      </c>
      <c r="D16" s="2">
        <f t="shared" si="1"/>
        <v>201103</v>
      </c>
      <c r="E16">
        <v>-3.9550000000000002E-3</v>
      </c>
      <c r="F16">
        <f t="shared" si="0"/>
        <v>-4.0550000000000004E-3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198</v>
      </c>
      <c r="B17">
        <v>2011</v>
      </c>
      <c r="C17">
        <v>4</v>
      </c>
      <c r="D17" s="2">
        <f t="shared" si="1"/>
        <v>201104</v>
      </c>
      <c r="E17">
        <v>2.5146000000000002E-2</v>
      </c>
      <c r="F17">
        <f t="shared" si="0"/>
        <v>2.5146000000000002E-2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198</v>
      </c>
      <c r="B18">
        <v>2011</v>
      </c>
      <c r="C18">
        <v>5</v>
      </c>
      <c r="D18" s="2">
        <f t="shared" si="1"/>
        <v>201105</v>
      </c>
      <c r="E18">
        <v>-2.2248E-2</v>
      </c>
      <c r="F18">
        <f t="shared" si="0"/>
        <v>-2.2248E-2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198</v>
      </c>
      <c r="B19">
        <v>2011</v>
      </c>
      <c r="C19">
        <v>6</v>
      </c>
      <c r="D19" s="2">
        <f t="shared" si="1"/>
        <v>201106</v>
      </c>
      <c r="E19">
        <v>-3.6096999999999997E-2</v>
      </c>
      <c r="F19">
        <f t="shared" si="0"/>
        <v>-3.6096999999999997E-2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198</v>
      </c>
      <c r="B20">
        <v>2011</v>
      </c>
      <c r="C20">
        <v>7</v>
      </c>
      <c r="D20" s="2">
        <f t="shared" si="1"/>
        <v>201107</v>
      </c>
      <c r="E20">
        <v>-1.4402999999999999E-2</v>
      </c>
      <c r="F20">
        <f t="shared" si="0"/>
        <v>-1.4402999999999999E-2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198</v>
      </c>
      <c r="B21">
        <v>2011</v>
      </c>
      <c r="C21">
        <v>8</v>
      </c>
      <c r="D21" s="2">
        <f t="shared" si="1"/>
        <v>201108</v>
      </c>
      <c r="E21">
        <v>-7.7105000000000007E-2</v>
      </c>
      <c r="F21">
        <f t="shared" si="0"/>
        <v>-7.720500000000001E-2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198</v>
      </c>
      <c r="B22">
        <v>2011</v>
      </c>
      <c r="C22">
        <v>9</v>
      </c>
      <c r="D22" s="2">
        <f t="shared" si="1"/>
        <v>201109</v>
      </c>
      <c r="E22">
        <v>-0.116574</v>
      </c>
      <c r="F22">
        <f t="shared" si="0"/>
        <v>-0.116574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198</v>
      </c>
      <c r="B23">
        <v>2011</v>
      </c>
      <c r="C23">
        <v>10</v>
      </c>
      <c r="D23" s="2">
        <f t="shared" si="1"/>
        <v>201110</v>
      </c>
      <c r="E23">
        <v>0.108569</v>
      </c>
      <c r="F23">
        <f t="shared" si="0"/>
        <v>0.108569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198</v>
      </c>
      <c r="B24">
        <v>2011</v>
      </c>
      <c r="C24">
        <v>11</v>
      </c>
      <c r="D24" s="2">
        <f t="shared" si="1"/>
        <v>201111</v>
      </c>
      <c r="E24">
        <v>-2.2636E-2</v>
      </c>
      <c r="F24">
        <f t="shared" si="0"/>
        <v>-2.2636E-2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198</v>
      </c>
      <c r="B25">
        <v>2011</v>
      </c>
      <c r="C25">
        <v>12</v>
      </c>
      <c r="D25" s="2">
        <f t="shared" si="1"/>
        <v>201112</v>
      </c>
      <c r="E25">
        <v>-2.6679999999999998E-3</v>
      </c>
      <c r="F25">
        <f t="shared" si="0"/>
        <v>-2.6679999999999998E-3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198</v>
      </c>
      <c r="B26">
        <v>2012</v>
      </c>
      <c r="C26">
        <v>1</v>
      </c>
      <c r="D26" s="2">
        <f t="shared" si="1"/>
        <v>201201</v>
      </c>
      <c r="E26">
        <v>6.0019000000000003E-2</v>
      </c>
      <c r="F26">
        <f t="shared" si="0"/>
        <v>6.0019000000000003E-2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198</v>
      </c>
      <c r="B27">
        <v>2012</v>
      </c>
      <c r="C27">
        <v>2</v>
      </c>
      <c r="D27" s="2">
        <f t="shared" si="1"/>
        <v>201202</v>
      </c>
      <c r="E27">
        <v>5.9766E-2</v>
      </c>
      <c r="F27">
        <f t="shared" si="0"/>
        <v>5.9766E-2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198</v>
      </c>
      <c r="B28">
        <v>2012</v>
      </c>
      <c r="C28">
        <v>3</v>
      </c>
      <c r="D28" s="2">
        <f t="shared" si="1"/>
        <v>201203</v>
      </c>
      <c r="E28">
        <v>3.6041999999999998E-2</v>
      </c>
      <c r="F28">
        <f t="shared" si="0"/>
        <v>3.6041999999999998E-2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198</v>
      </c>
      <c r="B29">
        <v>2012</v>
      </c>
      <c r="C29">
        <v>4</v>
      </c>
      <c r="D29" s="2">
        <f t="shared" si="1"/>
        <v>201204</v>
      </c>
      <c r="E29">
        <v>-1.2142E-2</v>
      </c>
      <c r="F29">
        <f t="shared" si="0"/>
        <v>-1.2142E-2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198</v>
      </c>
      <c r="B30">
        <v>2012</v>
      </c>
      <c r="C30">
        <v>5</v>
      </c>
      <c r="D30" s="2">
        <f t="shared" si="1"/>
        <v>201205</v>
      </c>
      <c r="E30">
        <v>-7.1723999999999996E-2</v>
      </c>
      <c r="F30">
        <f t="shared" si="0"/>
        <v>-7.1823999999999999E-2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198</v>
      </c>
      <c r="B31">
        <v>2012</v>
      </c>
      <c r="C31">
        <v>6</v>
      </c>
      <c r="D31" s="2">
        <f t="shared" si="1"/>
        <v>201206</v>
      </c>
      <c r="E31">
        <v>3.3690999999999999E-2</v>
      </c>
      <c r="F31">
        <f t="shared" si="0"/>
        <v>3.3690999999999999E-2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198</v>
      </c>
      <c r="B32">
        <v>2012</v>
      </c>
      <c r="C32">
        <v>7</v>
      </c>
      <c r="D32" s="2">
        <f t="shared" si="1"/>
        <v>201207</v>
      </c>
      <c r="E32">
        <v>1.1682E-2</v>
      </c>
      <c r="F32">
        <f t="shared" si="0"/>
        <v>1.1682E-2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198</v>
      </c>
      <c r="B33">
        <v>2012</v>
      </c>
      <c r="C33">
        <v>8</v>
      </c>
      <c r="D33" s="2">
        <f t="shared" si="1"/>
        <v>201208</v>
      </c>
      <c r="E33">
        <v>3.3356999999999998E-2</v>
      </c>
      <c r="F33">
        <f t="shared" si="0"/>
        <v>3.3256999999999995E-2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198</v>
      </c>
      <c r="B34">
        <v>2012</v>
      </c>
      <c r="C34">
        <v>9</v>
      </c>
      <c r="D34" s="2">
        <f t="shared" si="1"/>
        <v>201209</v>
      </c>
      <c r="E34">
        <v>3.2141999999999997E-2</v>
      </c>
      <c r="F34">
        <f t="shared" si="0"/>
        <v>3.2041999999999994E-2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198</v>
      </c>
      <c r="B35">
        <v>2012</v>
      </c>
      <c r="C35">
        <v>10</v>
      </c>
      <c r="D35" s="2">
        <f t="shared" si="1"/>
        <v>201210</v>
      </c>
      <c r="E35">
        <v>-2.5794999999999998E-2</v>
      </c>
      <c r="F35">
        <f t="shared" si="0"/>
        <v>-2.5894999999999998E-2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198</v>
      </c>
      <c r="B36">
        <v>2012</v>
      </c>
      <c r="C36">
        <v>11</v>
      </c>
      <c r="D36" s="2">
        <f t="shared" si="1"/>
        <v>201211</v>
      </c>
      <c r="E36">
        <v>9.6039999999999997E-3</v>
      </c>
      <c r="F36">
        <f t="shared" si="0"/>
        <v>9.5040000000000003E-3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198</v>
      </c>
      <c r="B37">
        <v>2012</v>
      </c>
      <c r="C37">
        <v>12</v>
      </c>
      <c r="D37" s="2">
        <f t="shared" si="1"/>
        <v>201212</v>
      </c>
      <c r="E37">
        <v>7.7289999999999998E-3</v>
      </c>
      <c r="F37">
        <f t="shared" si="0"/>
        <v>7.6289999999999995E-3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198</v>
      </c>
      <c r="B38">
        <v>2013</v>
      </c>
      <c r="C38">
        <v>1</v>
      </c>
      <c r="D38" s="2">
        <f t="shared" si="1"/>
        <v>201301</v>
      </c>
      <c r="E38">
        <v>5.0770999999999997E-2</v>
      </c>
      <c r="F38">
        <f t="shared" si="0"/>
        <v>5.0770999999999997E-2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198</v>
      </c>
      <c r="B39">
        <v>2013</v>
      </c>
      <c r="C39">
        <v>2</v>
      </c>
      <c r="D39" s="2">
        <f t="shared" si="1"/>
        <v>201302</v>
      </c>
      <c r="E39">
        <v>6.8840000000000004E-3</v>
      </c>
      <c r="F39">
        <f t="shared" si="0"/>
        <v>6.8840000000000004E-3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198</v>
      </c>
      <c r="B40">
        <v>2013</v>
      </c>
      <c r="C40">
        <v>3</v>
      </c>
      <c r="D40" s="2">
        <f t="shared" si="1"/>
        <v>201303</v>
      </c>
      <c r="E40">
        <v>3.1475999999999997E-2</v>
      </c>
      <c r="F40">
        <f t="shared" si="0"/>
        <v>3.1475999999999997E-2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198</v>
      </c>
      <c r="B41">
        <v>2013</v>
      </c>
      <c r="C41">
        <v>4</v>
      </c>
      <c r="D41" s="2">
        <f t="shared" si="1"/>
        <v>201304</v>
      </c>
      <c r="E41">
        <v>9.8799999999999999E-3</v>
      </c>
      <c r="F41">
        <f t="shared" si="0"/>
        <v>9.8799999999999999E-3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198</v>
      </c>
      <c r="B42">
        <v>2013</v>
      </c>
      <c r="C42">
        <v>5</v>
      </c>
      <c r="D42" s="2">
        <f t="shared" si="1"/>
        <v>201305</v>
      </c>
      <c r="E42">
        <v>3.5777999999999997E-2</v>
      </c>
      <c r="F42">
        <f t="shared" si="0"/>
        <v>3.5777999999999997E-2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198</v>
      </c>
      <c r="B43">
        <v>2013</v>
      </c>
      <c r="C43">
        <v>6</v>
      </c>
      <c r="D43" s="2">
        <f t="shared" si="1"/>
        <v>201306</v>
      </c>
      <c r="E43">
        <v>-1.6816999999999999E-2</v>
      </c>
      <c r="F43">
        <f t="shared" si="0"/>
        <v>-1.6816999999999999E-2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198</v>
      </c>
      <c r="B44">
        <v>2013</v>
      </c>
      <c r="C44">
        <v>7</v>
      </c>
      <c r="D44" s="2">
        <f t="shared" si="1"/>
        <v>201307</v>
      </c>
      <c r="E44">
        <v>6.6219E-2</v>
      </c>
      <c r="F44">
        <f t="shared" si="0"/>
        <v>6.6219E-2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198</v>
      </c>
      <c r="B45">
        <v>2013</v>
      </c>
      <c r="C45">
        <v>8</v>
      </c>
      <c r="D45" s="2">
        <f t="shared" si="1"/>
        <v>201308</v>
      </c>
      <c r="E45">
        <v>-1.8563E-2</v>
      </c>
      <c r="F45">
        <f t="shared" si="0"/>
        <v>-1.8563E-2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198</v>
      </c>
      <c r="B46">
        <v>2013</v>
      </c>
      <c r="C46">
        <v>9</v>
      </c>
      <c r="D46" s="2">
        <f t="shared" si="1"/>
        <v>201309</v>
      </c>
      <c r="E46">
        <v>4.2147999999999998E-2</v>
      </c>
      <c r="F46">
        <f t="shared" si="0"/>
        <v>4.2147999999999998E-2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198</v>
      </c>
      <c r="B47">
        <v>2013</v>
      </c>
      <c r="C47">
        <v>10</v>
      </c>
      <c r="D47" s="2">
        <f t="shared" si="1"/>
        <v>201310</v>
      </c>
      <c r="E47">
        <v>4.2571999999999999E-2</v>
      </c>
      <c r="F47">
        <f t="shared" si="0"/>
        <v>4.2571999999999999E-2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198</v>
      </c>
      <c r="B48">
        <v>2013</v>
      </c>
      <c r="C48">
        <v>11</v>
      </c>
      <c r="D48" s="2">
        <f t="shared" si="1"/>
        <v>201311</v>
      </c>
      <c r="E48">
        <v>3.4923999999999997E-2</v>
      </c>
      <c r="F48">
        <f t="shared" si="0"/>
        <v>3.4923999999999997E-2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198</v>
      </c>
      <c r="B49">
        <v>2013</v>
      </c>
      <c r="C49">
        <v>12</v>
      </c>
      <c r="D49" s="2">
        <f t="shared" si="1"/>
        <v>201312</v>
      </c>
      <c r="E49">
        <v>2.4504000000000001E-2</v>
      </c>
      <c r="F49">
        <f t="shared" si="0"/>
        <v>2.4504000000000001E-2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198</v>
      </c>
      <c r="B50">
        <v>2014</v>
      </c>
      <c r="C50">
        <v>1</v>
      </c>
      <c r="D50" s="2">
        <f t="shared" si="1"/>
        <v>201401</v>
      </c>
      <c r="E50">
        <v>-1.8837E-2</v>
      </c>
      <c r="F50">
        <f t="shared" si="0"/>
        <v>-1.8837E-2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198</v>
      </c>
      <c r="B51">
        <v>2014</v>
      </c>
      <c r="C51">
        <v>2</v>
      </c>
      <c r="D51" s="2">
        <f t="shared" si="1"/>
        <v>201402</v>
      </c>
      <c r="E51">
        <v>5.1970000000000002E-2</v>
      </c>
      <c r="F51">
        <f t="shared" si="0"/>
        <v>5.1970000000000002E-2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198</v>
      </c>
      <c r="B52">
        <v>2014</v>
      </c>
      <c r="C52">
        <v>3</v>
      </c>
      <c r="D52" s="2">
        <f t="shared" si="1"/>
        <v>201403</v>
      </c>
      <c r="E52">
        <v>-1.1433E-2</v>
      </c>
      <c r="F52">
        <f t="shared" si="0"/>
        <v>-1.1433E-2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198</v>
      </c>
      <c r="B53">
        <v>2014</v>
      </c>
      <c r="C53">
        <v>4</v>
      </c>
      <c r="D53" s="2">
        <f t="shared" si="1"/>
        <v>201404</v>
      </c>
      <c r="E53">
        <v>-1.1459E-2</v>
      </c>
      <c r="F53">
        <f t="shared" si="0"/>
        <v>-1.1459E-2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198</v>
      </c>
      <c r="B54">
        <v>2014</v>
      </c>
      <c r="C54">
        <v>5</v>
      </c>
      <c r="D54" s="2">
        <f t="shared" si="1"/>
        <v>201405</v>
      </c>
      <c r="E54">
        <v>3.0904999999999998E-2</v>
      </c>
      <c r="F54">
        <f t="shared" si="0"/>
        <v>3.0904999999999998E-2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198</v>
      </c>
      <c r="B55">
        <v>2014</v>
      </c>
      <c r="C55">
        <v>6</v>
      </c>
      <c r="D55" s="2">
        <f t="shared" si="1"/>
        <v>201406</v>
      </c>
      <c r="E55">
        <v>2.6186999999999998E-2</v>
      </c>
      <c r="F55">
        <f t="shared" si="0"/>
        <v>2.6186999999999998E-2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198</v>
      </c>
      <c r="B56">
        <v>2014</v>
      </c>
      <c r="C56">
        <v>7</v>
      </c>
      <c r="D56" s="2">
        <f t="shared" si="1"/>
        <v>201407</v>
      </c>
      <c r="E56">
        <v>-1.4922E-2</v>
      </c>
      <c r="F56">
        <f t="shared" si="0"/>
        <v>-1.4922E-2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198</v>
      </c>
      <c r="B57">
        <v>2014</v>
      </c>
      <c r="C57">
        <v>8</v>
      </c>
      <c r="D57" s="2">
        <f t="shared" si="1"/>
        <v>201408</v>
      </c>
      <c r="E57">
        <v>4.8408E-2</v>
      </c>
      <c r="F57">
        <f t="shared" si="0"/>
        <v>4.8408E-2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198</v>
      </c>
      <c r="B58">
        <v>2014</v>
      </c>
      <c r="C58">
        <v>9</v>
      </c>
      <c r="D58" s="2">
        <f t="shared" si="1"/>
        <v>201409</v>
      </c>
      <c r="E58">
        <v>-1.5599999999999999E-2</v>
      </c>
      <c r="F58">
        <f t="shared" si="0"/>
        <v>-1.5599999999999999E-2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198</v>
      </c>
      <c r="B59">
        <v>2014</v>
      </c>
      <c r="C59">
        <v>10</v>
      </c>
      <c r="D59" s="2">
        <f t="shared" si="1"/>
        <v>201410</v>
      </c>
      <c r="E59">
        <v>2.9142999999999999E-2</v>
      </c>
      <c r="F59">
        <f t="shared" si="0"/>
        <v>2.9142999999999999E-2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198</v>
      </c>
      <c r="B60">
        <v>2014</v>
      </c>
      <c r="C60">
        <v>11</v>
      </c>
      <c r="D60" s="2">
        <f t="shared" si="1"/>
        <v>201411</v>
      </c>
      <c r="E60">
        <v>2.2839999999999999E-2</v>
      </c>
      <c r="F60">
        <f t="shared" si="0"/>
        <v>2.2839999999999999E-2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198</v>
      </c>
      <c r="B61">
        <v>2014</v>
      </c>
      <c r="C61">
        <v>12</v>
      </c>
      <c r="D61" s="2">
        <f t="shared" si="1"/>
        <v>201412</v>
      </c>
      <c r="E61">
        <v>-1.039E-3</v>
      </c>
      <c r="F61">
        <f t="shared" si="0"/>
        <v>-1.039E-3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198</v>
      </c>
      <c r="B62">
        <v>2015</v>
      </c>
      <c r="C62">
        <v>1</v>
      </c>
      <c r="D62" s="2">
        <f t="shared" si="1"/>
        <v>201501</v>
      </c>
      <c r="E62">
        <v>-2.4643000000000002E-2</v>
      </c>
      <c r="F62">
        <f t="shared" si="0"/>
        <v>-2.4643000000000002E-2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198</v>
      </c>
      <c r="B63">
        <v>2015</v>
      </c>
      <c r="C63">
        <v>2</v>
      </c>
      <c r="D63" s="2">
        <f t="shared" si="1"/>
        <v>201502</v>
      </c>
      <c r="E63">
        <v>6.4161999999999997E-2</v>
      </c>
      <c r="F63">
        <f t="shared" si="0"/>
        <v>6.4161999999999997E-2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198</v>
      </c>
      <c r="B64">
        <v>2015</v>
      </c>
      <c r="C64">
        <v>3</v>
      </c>
      <c r="D64" s="2">
        <f t="shared" si="1"/>
        <v>201503</v>
      </c>
      <c r="E64">
        <v>-9.1640000000000003E-3</v>
      </c>
      <c r="F64">
        <f t="shared" si="0"/>
        <v>-9.1640000000000003E-3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198</v>
      </c>
      <c r="B65">
        <v>2015</v>
      </c>
      <c r="C65">
        <v>4</v>
      </c>
      <c r="D65" s="2">
        <f t="shared" si="1"/>
        <v>201504</v>
      </c>
      <c r="E65">
        <v>1.787E-3</v>
      </c>
      <c r="F65">
        <f t="shared" si="0"/>
        <v>1.787E-3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198</v>
      </c>
      <c r="B66">
        <v>2015</v>
      </c>
      <c r="C66">
        <v>5</v>
      </c>
      <c r="D66" s="2">
        <f t="shared" si="1"/>
        <v>201505</v>
      </c>
      <c r="E66">
        <v>1.8903E-2</v>
      </c>
      <c r="F66">
        <f t="shared" ref="F66:F129" si="2">E66-K66</f>
        <v>1.8903E-2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198</v>
      </c>
      <c r="B67">
        <v>2015</v>
      </c>
      <c r="C67">
        <v>6</v>
      </c>
      <c r="D67" s="2">
        <f t="shared" ref="D67:D130" si="3">100*B67+C67</f>
        <v>201506</v>
      </c>
      <c r="E67">
        <v>-9.3550000000000005E-3</v>
      </c>
      <c r="F67">
        <f t="shared" si="2"/>
        <v>-9.3550000000000005E-3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198</v>
      </c>
      <c r="B68">
        <v>2015</v>
      </c>
      <c r="C68">
        <v>7</v>
      </c>
      <c r="D68" s="2">
        <f t="shared" si="3"/>
        <v>201507</v>
      </c>
      <c r="E68">
        <v>2.6827E-2</v>
      </c>
      <c r="F68">
        <f t="shared" si="2"/>
        <v>2.6827E-2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198</v>
      </c>
      <c r="B69">
        <v>2015</v>
      </c>
      <c r="C69">
        <v>8</v>
      </c>
      <c r="D69" s="2">
        <f t="shared" si="3"/>
        <v>201508</v>
      </c>
      <c r="E69">
        <v>-6.4896999999999996E-2</v>
      </c>
      <c r="F69">
        <f t="shared" si="2"/>
        <v>-6.4896999999999996E-2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198</v>
      </c>
      <c r="B70">
        <v>2015</v>
      </c>
      <c r="C70">
        <v>9</v>
      </c>
      <c r="D70" s="2">
        <f t="shared" si="3"/>
        <v>201509</v>
      </c>
      <c r="E70">
        <v>-3.7774000000000002E-2</v>
      </c>
      <c r="F70">
        <f t="shared" si="2"/>
        <v>-3.7774000000000002E-2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198</v>
      </c>
      <c r="B71">
        <v>2015</v>
      </c>
      <c r="C71">
        <v>10</v>
      </c>
      <c r="D71" s="2">
        <f t="shared" si="3"/>
        <v>201510</v>
      </c>
      <c r="E71">
        <v>8.8152999999999995E-2</v>
      </c>
      <c r="F71">
        <f t="shared" si="2"/>
        <v>8.8152999999999995E-2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198</v>
      </c>
      <c r="B72">
        <v>2015</v>
      </c>
      <c r="C72">
        <v>11</v>
      </c>
      <c r="D72" s="2">
        <f t="shared" si="3"/>
        <v>201511</v>
      </c>
      <c r="E72">
        <v>1.3128000000000001E-2</v>
      </c>
      <c r="F72">
        <f t="shared" si="2"/>
        <v>1.3128000000000001E-2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198</v>
      </c>
      <c r="B73">
        <v>2015</v>
      </c>
      <c r="C73">
        <v>12</v>
      </c>
      <c r="D73" s="2">
        <f t="shared" si="3"/>
        <v>201512</v>
      </c>
      <c r="E73">
        <v>-1.7628000000000001E-2</v>
      </c>
      <c r="F73">
        <f t="shared" si="2"/>
        <v>-1.7728000000000001E-2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198</v>
      </c>
      <c r="B74">
        <v>2016</v>
      </c>
      <c r="C74">
        <v>1</v>
      </c>
      <c r="D74" s="2">
        <f t="shared" si="3"/>
        <v>201601</v>
      </c>
      <c r="E74">
        <v>-6.4519999999999994E-2</v>
      </c>
      <c r="F74">
        <f t="shared" si="2"/>
        <v>-6.4619999999999997E-2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198</v>
      </c>
      <c r="B75">
        <v>2016</v>
      </c>
      <c r="C75">
        <v>2</v>
      </c>
      <c r="D75" s="2">
        <f t="shared" si="3"/>
        <v>201602</v>
      </c>
      <c r="E75">
        <v>-1.6733999999999999E-2</v>
      </c>
      <c r="F75">
        <f t="shared" si="2"/>
        <v>-1.6933999999999998E-2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198</v>
      </c>
      <c r="B76">
        <v>2016</v>
      </c>
      <c r="C76">
        <v>3</v>
      </c>
      <c r="D76" s="2">
        <f t="shared" si="3"/>
        <v>201603</v>
      </c>
      <c r="E76">
        <v>6.3822000000000004E-2</v>
      </c>
      <c r="F76">
        <f t="shared" si="2"/>
        <v>6.3621999999999998E-2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198</v>
      </c>
      <c r="B77">
        <v>2016</v>
      </c>
      <c r="C77">
        <v>4</v>
      </c>
      <c r="D77" s="2">
        <f t="shared" si="3"/>
        <v>201604</v>
      </c>
      <c r="E77">
        <v>1.0970000000000001E-2</v>
      </c>
      <c r="F77">
        <f t="shared" si="2"/>
        <v>1.0870000000000001E-2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198</v>
      </c>
      <c r="B78">
        <v>2016</v>
      </c>
      <c r="C78">
        <v>5</v>
      </c>
      <c r="D78" s="2">
        <f t="shared" si="3"/>
        <v>201605</v>
      </c>
      <c r="E78">
        <v>1.4909E-2</v>
      </c>
      <c r="F78">
        <f t="shared" si="2"/>
        <v>1.4809000000000001E-2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198</v>
      </c>
      <c r="B79">
        <v>2016</v>
      </c>
      <c r="C79">
        <v>6</v>
      </c>
      <c r="D79" s="2">
        <f t="shared" si="3"/>
        <v>201606</v>
      </c>
      <c r="E79">
        <v>-1.8435E-2</v>
      </c>
      <c r="F79">
        <f t="shared" si="2"/>
        <v>-1.8634999999999999E-2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198</v>
      </c>
      <c r="B80">
        <v>2016</v>
      </c>
      <c r="C80">
        <v>7</v>
      </c>
      <c r="D80" s="2">
        <f t="shared" si="3"/>
        <v>201607</v>
      </c>
      <c r="E80">
        <v>3.8020999999999999E-2</v>
      </c>
      <c r="F80">
        <f t="shared" si="2"/>
        <v>3.7821E-2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198</v>
      </c>
      <c r="B81">
        <v>2016</v>
      </c>
      <c r="C81">
        <v>8</v>
      </c>
      <c r="D81" s="2">
        <f t="shared" si="3"/>
        <v>201608</v>
      </c>
      <c r="E81">
        <v>5.0749999999999997E-3</v>
      </c>
      <c r="F81">
        <f t="shared" si="2"/>
        <v>4.875E-3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198</v>
      </c>
      <c r="B82">
        <v>2016</v>
      </c>
      <c r="C82">
        <v>9</v>
      </c>
      <c r="D82" s="2">
        <f t="shared" si="3"/>
        <v>201609</v>
      </c>
      <c r="E82">
        <v>2.9640000000000001E-3</v>
      </c>
      <c r="F82">
        <f t="shared" si="2"/>
        <v>2.764E-3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198</v>
      </c>
      <c r="B83">
        <v>2016</v>
      </c>
      <c r="C83">
        <v>10</v>
      </c>
      <c r="D83" s="2">
        <f t="shared" si="3"/>
        <v>201610</v>
      </c>
      <c r="E83">
        <v>-1.9591000000000001E-2</v>
      </c>
      <c r="F83">
        <f t="shared" si="2"/>
        <v>-1.9791E-2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198</v>
      </c>
      <c r="B84">
        <v>2016</v>
      </c>
      <c r="C84">
        <v>11</v>
      </c>
      <c r="D84" s="2">
        <f t="shared" si="3"/>
        <v>201611</v>
      </c>
      <c r="E84">
        <v>2.9694000000000002E-2</v>
      </c>
      <c r="F84">
        <f t="shared" si="2"/>
        <v>2.9594000000000002E-2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198</v>
      </c>
      <c r="B85">
        <v>2016</v>
      </c>
      <c r="C85">
        <v>12</v>
      </c>
      <c r="D85" s="2">
        <f t="shared" si="3"/>
        <v>201612</v>
      </c>
      <c r="E85">
        <v>1.0928E-2</v>
      </c>
      <c r="F85">
        <f t="shared" si="2"/>
        <v>1.0628E-2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198</v>
      </c>
      <c r="B86">
        <v>2017</v>
      </c>
      <c r="C86">
        <v>1</v>
      </c>
      <c r="D86" s="2">
        <f t="shared" si="3"/>
        <v>201701</v>
      </c>
      <c r="E86">
        <v>2.4081000000000002E-2</v>
      </c>
      <c r="F86">
        <f t="shared" si="2"/>
        <v>2.3681000000000001E-2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198</v>
      </c>
      <c r="B87">
        <v>2017</v>
      </c>
      <c r="C87">
        <v>2</v>
      </c>
      <c r="D87" s="2">
        <f t="shared" si="3"/>
        <v>201702</v>
      </c>
      <c r="E87">
        <v>3.9333E-2</v>
      </c>
      <c r="F87">
        <f t="shared" si="2"/>
        <v>3.8933000000000002E-2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198</v>
      </c>
      <c r="B88">
        <v>2017</v>
      </c>
      <c r="C88">
        <v>3</v>
      </c>
      <c r="D88" s="2">
        <f t="shared" si="3"/>
        <v>201703</v>
      </c>
      <c r="E88">
        <v>-1.03E-4</v>
      </c>
      <c r="F88">
        <f t="shared" si="2"/>
        <v>-4.0299999999999998E-4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198</v>
      </c>
      <c r="B89">
        <v>2017</v>
      </c>
      <c r="C89">
        <v>4</v>
      </c>
      <c r="D89" s="2">
        <f t="shared" si="3"/>
        <v>201704</v>
      </c>
      <c r="E89">
        <v>1.3062000000000001E-2</v>
      </c>
      <c r="F89">
        <f t="shared" si="2"/>
        <v>1.2562E-2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198</v>
      </c>
      <c r="B90">
        <v>2017</v>
      </c>
      <c r="C90">
        <v>5</v>
      </c>
      <c r="D90" s="2">
        <f t="shared" si="3"/>
        <v>201705</v>
      </c>
      <c r="E90">
        <v>2.1659000000000001E-2</v>
      </c>
      <c r="F90">
        <f t="shared" si="2"/>
        <v>2.1059000000000001E-2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198</v>
      </c>
      <c r="B91">
        <v>2017</v>
      </c>
      <c r="C91">
        <v>6</v>
      </c>
      <c r="D91" s="2">
        <f t="shared" si="3"/>
        <v>201706</v>
      </c>
      <c r="E91">
        <v>7.1539999999999998E-3</v>
      </c>
      <c r="F91">
        <f t="shared" si="2"/>
        <v>6.5539999999999999E-3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198</v>
      </c>
      <c r="B92">
        <v>2017</v>
      </c>
      <c r="C92">
        <v>7</v>
      </c>
      <c r="D92" s="2">
        <f t="shared" si="3"/>
        <v>201707</v>
      </c>
      <c r="E92">
        <v>2.9666999999999999E-2</v>
      </c>
      <c r="F92">
        <f t="shared" si="2"/>
        <v>2.8967E-2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198</v>
      </c>
      <c r="B93">
        <v>2017</v>
      </c>
      <c r="C93">
        <v>8</v>
      </c>
      <c r="D93" s="2">
        <f t="shared" si="3"/>
        <v>201708</v>
      </c>
      <c r="E93">
        <v>1.187E-2</v>
      </c>
      <c r="F93">
        <f t="shared" si="2"/>
        <v>1.0970000000000001E-2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198</v>
      </c>
      <c r="B94">
        <v>2017</v>
      </c>
      <c r="C94">
        <v>9</v>
      </c>
      <c r="D94" s="2">
        <f t="shared" si="3"/>
        <v>201709</v>
      </c>
      <c r="E94">
        <v>2.3962000000000001E-2</v>
      </c>
      <c r="F94">
        <f t="shared" si="2"/>
        <v>2.3061999999999999E-2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198</v>
      </c>
      <c r="B95">
        <v>2017</v>
      </c>
      <c r="C95">
        <v>10</v>
      </c>
      <c r="D95" s="2">
        <f t="shared" si="3"/>
        <v>201710</v>
      </c>
      <c r="E95">
        <v>3.3975999999999999E-2</v>
      </c>
      <c r="F95">
        <f t="shared" si="2"/>
        <v>3.3076000000000001E-2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198</v>
      </c>
      <c r="B96">
        <v>2017</v>
      </c>
      <c r="C96">
        <v>11</v>
      </c>
      <c r="D96" s="2">
        <f t="shared" si="3"/>
        <v>201711</v>
      </c>
      <c r="E96">
        <v>2.3106000000000002E-2</v>
      </c>
      <c r="F96">
        <f t="shared" si="2"/>
        <v>2.2306000000000003E-2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198</v>
      </c>
      <c r="B97">
        <v>2017</v>
      </c>
      <c r="C97">
        <v>12</v>
      </c>
      <c r="D97" s="2">
        <f t="shared" si="3"/>
        <v>201712</v>
      </c>
      <c r="E97">
        <v>1.0460000000000001E-2</v>
      </c>
      <c r="F97">
        <f t="shared" si="2"/>
        <v>9.5600000000000008E-3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198</v>
      </c>
      <c r="B98">
        <v>2018</v>
      </c>
      <c r="C98">
        <v>1</v>
      </c>
      <c r="D98" s="2">
        <f t="shared" si="3"/>
        <v>201801</v>
      </c>
      <c r="E98">
        <v>7.8895000000000007E-2</v>
      </c>
      <c r="F98">
        <f t="shared" si="2"/>
        <v>7.7695E-2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198</v>
      </c>
      <c r="B99">
        <v>2018</v>
      </c>
      <c r="C99">
        <v>2</v>
      </c>
      <c r="D99" s="2">
        <f t="shared" si="3"/>
        <v>201802</v>
      </c>
      <c r="E99">
        <v>-3.5721000000000003E-2</v>
      </c>
      <c r="F99">
        <f t="shared" si="2"/>
        <v>-3.6821E-2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198</v>
      </c>
      <c r="B100">
        <v>2018</v>
      </c>
      <c r="C100">
        <v>3</v>
      </c>
      <c r="D100" s="2">
        <f t="shared" si="3"/>
        <v>201803</v>
      </c>
      <c r="E100">
        <v>-2.8403000000000001E-2</v>
      </c>
      <c r="F100">
        <f t="shared" si="2"/>
        <v>-2.9503000000000001E-2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198</v>
      </c>
      <c r="B101">
        <v>2018</v>
      </c>
      <c r="C101">
        <v>4</v>
      </c>
      <c r="D101" s="2">
        <f t="shared" si="3"/>
        <v>201804</v>
      </c>
      <c r="E101">
        <v>1.1826E-2</v>
      </c>
      <c r="F101">
        <f t="shared" si="2"/>
        <v>1.0426E-2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198</v>
      </c>
      <c r="B102">
        <v>2018</v>
      </c>
      <c r="C102">
        <v>5</v>
      </c>
      <c r="D102" s="2">
        <f t="shared" si="3"/>
        <v>201805</v>
      </c>
      <c r="E102">
        <v>2.7392E-2</v>
      </c>
      <c r="F102">
        <f t="shared" si="2"/>
        <v>2.5992000000000001E-2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198</v>
      </c>
      <c r="B103">
        <v>2018</v>
      </c>
      <c r="C103">
        <v>6</v>
      </c>
      <c r="D103" s="2">
        <f t="shared" si="3"/>
        <v>201806</v>
      </c>
      <c r="E103">
        <v>3.8149999999999998E-3</v>
      </c>
      <c r="F103">
        <f t="shared" si="2"/>
        <v>2.4149999999999996E-3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198</v>
      </c>
      <c r="B104">
        <v>2018</v>
      </c>
      <c r="C104">
        <v>7</v>
      </c>
      <c r="D104" s="2">
        <f t="shared" si="3"/>
        <v>201807</v>
      </c>
      <c r="E104">
        <v>3.3542000000000002E-2</v>
      </c>
      <c r="F104">
        <f t="shared" si="2"/>
        <v>3.1942000000000005E-2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198</v>
      </c>
      <c r="B105">
        <v>2018</v>
      </c>
      <c r="C105">
        <v>8</v>
      </c>
      <c r="D105" s="2">
        <f t="shared" si="3"/>
        <v>201808</v>
      </c>
      <c r="E105">
        <v>3.4292999999999997E-2</v>
      </c>
      <c r="F105">
        <f t="shared" si="2"/>
        <v>3.2693E-2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198</v>
      </c>
      <c r="B106">
        <v>2018</v>
      </c>
      <c r="C106">
        <v>9</v>
      </c>
      <c r="D106" s="2">
        <f t="shared" si="3"/>
        <v>201809</v>
      </c>
      <c r="E106">
        <v>5.3330000000000001E-3</v>
      </c>
      <c r="F106">
        <f t="shared" si="2"/>
        <v>3.833E-3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198</v>
      </c>
      <c r="B107">
        <v>2018</v>
      </c>
      <c r="C107">
        <v>10</v>
      </c>
      <c r="D107" s="2">
        <f t="shared" si="3"/>
        <v>201810</v>
      </c>
      <c r="E107">
        <v>-9.7258999999999998E-2</v>
      </c>
      <c r="F107">
        <f t="shared" si="2"/>
        <v>-9.9158999999999997E-2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198</v>
      </c>
      <c r="B108">
        <v>2018</v>
      </c>
      <c r="C108">
        <v>11</v>
      </c>
      <c r="D108" s="2">
        <f t="shared" si="3"/>
        <v>201811</v>
      </c>
      <c r="E108">
        <v>1.5671000000000001E-2</v>
      </c>
      <c r="F108">
        <f t="shared" si="2"/>
        <v>1.3871000000000001E-2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198</v>
      </c>
      <c r="B109">
        <v>2018</v>
      </c>
      <c r="C109">
        <v>12</v>
      </c>
      <c r="D109" s="2">
        <f t="shared" si="3"/>
        <v>201812</v>
      </c>
      <c r="E109">
        <v>-9.1755000000000003E-2</v>
      </c>
      <c r="F109">
        <f t="shared" si="2"/>
        <v>-9.3755000000000005E-2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198</v>
      </c>
      <c r="B110">
        <v>2019</v>
      </c>
      <c r="C110">
        <v>1</v>
      </c>
      <c r="D110" s="2">
        <f t="shared" si="3"/>
        <v>201901</v>
      </c>
      <c r="E110">
        <v>8.5842000000000002E-2</v>
      </c>
      <c r="F110">
        <f t="shared" si="2"/>
        <v>8.3741999999999997E-2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198</v>
      </c>
      <c r="B111">
        <v>2019</v>
      </c>
      <c r="C111">
        <v>2</v>
      </c>
      <c r="D111" s="2">
        <f t="shared" si="3"/>
        <v>201902</v>
      </c>
      <c r="E111">
        <v>2.8747000000000002E-2</v>
      </c>
      <c r="F111">
        <f t="shared" si="2"/>
        <v>2.6947000000000002E-2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198</v>
      </c>
      <c r="B112">
        <v>2019</v>
      </c>
      <c r="C112">
        <v>3</v>
      </c>
      <c r="D112" s="2">
        <f t="shared" si="3"/>
        <v>201903</v>
      </c>
      <c r="E112">
        <v>2.0958000000000001E-2</v>
      </c>
      <c r="F112">
        <f t="shared" si="2"/>
        <v>1.9058000000000002E-2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198</v>
      </c>
      <c r="B113">
        <v>2019</v>
      </c>
      <c r="C113">
        <v>4</v>
      </c>
      <c r="D113" s="2">
        <f t="shared" si="3"/>
        <v>201904</v>
      </c>
      <c r="E113">
        <v>4.4965999999999999E-2</v>
      </c>
      <c r="F113">
        <f t="shared" si="2"/>
        <v>4.2866000000000001E-2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198</v>
      </c>
      <c r="B114">
        <v>2019</v>
      </c>
      <c r="C114">
        <v>5</v>
      </c>
      <c r="D114" s="2">
        <f t="shared" si="3"/>
        <v>201905</v>
      </c>
      <c r="E114">
        <v>-4.7732999999999998E-2</v>
      </c>
      <c r="F114">
        <f t="shared" si="2"/>
        <v>-4.9832999999999995E-2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198</v>
      </c>
      <c r="B115">
        <v>2019</v>
      </c>
      <c r="C115">
        <v>6</v>
      </c>
      <c r="D115" s="2">
        <f t="shared" si="3"/>
        <v>201906</v>
      </c>
      <c r="E115">
        <v>5.9582999999999997E-2</v>
      </c>
      <c r="F115">
        <f t="shared" si="2"/>
        <v>5.7782999999999994E-2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198</v>
      </c>
      <c r="B116">
        <v>2019</v>
      </c>
      <c r="C116">
        <v>7</v>
      </c>
      <c r="D116" s="2">
        <f t="shared" si="3"/>
        <v>201907</v>
      </c>
      <c r="E116">
        <v>1.8744E-2</v>
      </c>
      <c r="F116">
        <f t="shared" si="2"/>
        <v>1.6844000000000001E-2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198</v>
      </c>
      <c r="B117">
        <v>2019</v>
      </c>
      <c r="C117">
        <v>8</v>
      </c>
      <c r="D117" s="2">
        <f t="shared" si="3"/>
        <v>201908</v>
      </c>
      <c r="E117">
        <v>5.5199999999999997E-3</v>
      </c>
      <c r="F117">
        <f t="shared" si="2"/>
        <v>3.9199999999999999E-3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198</v>
      </c>
      <c r="B118">
        <v>2019</v>
      </c>
      <c r="C118">
        <v>9</v>
      </c>
      <c r="D118" s="2">
        <f t="shared" si="3"/>
        <v>201909</v>
      </c>
      <c r="E118">
        <v>-7.319E-3</v>
      </c>
      <c r="F118">
        <f t="shared" si="2"/>
        <v>-9.1190000000000004E-3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198</v>
      </c>
      <c r="B119">
        <v>2019</v>
      </c>
      <c r="C119">
        <v>10</v>
      </c>
      <c r="D119" s="2">
        <f t="shared" si="3"/>
        <v>201910</v>
      </c>
      <c r="E119">
        <v>1.1982E-2</v>
      </c>
      <c r="F119">
        <f t="shared" si="2"/>
        <v>1.0381999999999999E-2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198</v>
      </c>
      <c r="B120">
        <v>2019</v>
      </c>
      <c r="C120">
        <v>11</v>
      </c>
      <c r="D120" s="2">
        <f t="shared" si="3"/>
        <v>201911</v>
      </c>
      <c r="E120">
        <v>3.6429999999999997E-2</v>
      </c>
      <c r="F120">
        <f t="shared" si="2"/>
        <v>3.5229999999999997E-2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198</v>
      </c>
      <c r="B121">
        <v>2019</v>
      </c>
      <c r="C121">
        <v>12</v>
      </c>
      <c r="D121" s="2">
        <f t="shared" si="3"/>
        <v>201912</v>
      </c>
      <c r="E121">
        <v>2.2689000000000001E-2</v>
      </c>
      <c r="F121">
        <f t="shared" si="2"/>
        <v>2.1289000000000002E-2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198</v>
      </c>
      <c r="B122">
        <v>2020</v>
      </c>
      <c r="C122">
        <v>1</v>
      </c>
      <c r="D122" s="2">
        <f t="shared" si="3"/>
        <v>202001</v>
      </c>
      <c r="E122">
        <v>2.8431000000000001E-2</v>
      </c>
      <c r="F122">
        <f t="shared" si="2"/>
        <v>2.7131000000000002E-2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198</v>
      </c>
      <c r="B123">
        <v>2020</v>
      </c>
      <c r="C123">
        <v>2</v>
      </c>
      <c r="D123" s="2">
        <f t="shared" si="3"/>
        <v>202002</v>
      </c>
      <c r="E123">
        <v>-6.9589999999999999E-2</v>
      </c>
      <c r="F123">
        <f t="shared" si="2"/>
        <v>-7.0790000000000006E-2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198</v>
      </c>
      <c r="B124">
        <v>2020</v>
      </c>
      <c r="C124">
        <v>3</v>
      </c>
      <c r="D124" s="2">
        <f t="shared" si="3"/>
        <v>202003</v>
      </c>
      <c r="E124">
        <v>-9.7336000000000006E-2</v>
      </c>
      <c r="F124">
        <f t="shared" si="2"/>
        <v>-9.8636000000000001E-2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198</v>
      </c>
      <c r="B125">
        <v>2020</v>
      </c>
      <c r="C125">
        <v>4</v>
      </c>
      <c r="D125" s="2">
        <f t="shared" si="3"/>
        <v>202004</v>
      </c>
      <c r="E125">
        <v>0.12939800000000001</v>
      </c>
      <c r="F125">
        <f t="shared" si="2"/>
        <v>0.12939800000000001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198</v>
      </c>
      <c r="B126">
        <v>2020</v>
      </c>
      <c r="C126">
        <v>5</v>
      </c>
      <c r="D126" s="2">
        <f t="shared" si="3"/>
        <v>202005</v>
      </c>
      <c r="E126">
        <v>7.0351999999999998E-2</v>
      </c>
      <c r="F126">
        <f t="shared" si="2"/>
        <v>7.0251999999999995E-2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198</v>
      </c>
      <c r="B127">
        <v>2020</v>
      </c>
      <c r="C127">
        <v>6</v>
      </c>
      <c r="D127" s="2">
        <f t="shared" si="3"/>
        <v>202006</v>
      </c>
      <c r="E127">
        <v>2.5352E-2</v>
      </c>
      <c r="F127">
        <f t="shared" si="2"/>
        <v>2.5252E-2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198</v>
      </c>
      <c r="B128">
        <v>2020</v>
      </c>
      <c r="C128">
        <v>7</v>
      </c>
      <c r="D128" s="2">
        <f t="shared" si="3"/>
        <v>202007</v>
      </c>
      <c r="E128">
        <v>7.4176000000000006E-2</v>
      </c>
      <c r="F128">
        <f t="shared" si="2"/>
        <v>7.4076000000000003E-2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198</v>
      </c>
      <c r="B129">
        <v>2020</v>
      </c>
      <c r="C129">
        <v>8</v>
      </c>
      <c r="D129" s="2">
        <f t="shared" si="3"/>
        <v>202008</v>
      </c>
      <c r="E129">
        <v>7.4168999999999999E-2</v>
      </c>
      <c r="F129">
        <f t="shared" si="2"/>
        <v>7.4068999999999996E-2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198</v>
      </c>
      <c r="B130">
        <v>2020</v>
      </c>
      <c r="C130">
        <v>9</v>
      </c>
      <c r="D130" s="2">
        <f t="shared" si="3"/>
        <v>202009</v>
      </c>
      <c r="E130">
        <v>-3.6507999999999999E-2</v>
      </c>
      <c r="F130">
        <f t="shared" ref="F130:F175" si="4">E130-K130</f>
        <v>-3.6608000000000002E-2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198</v>
      </c>
      <c r="B131">
        <v>2020</v>
      </c>
      <c r="C131">
        <v>10</v>
      </c>
      <c r="D131" s="2">
        <f t="shared" ref="D131:D175" si="5">100*B131+C131</f>
        <v>202010</v>
      </c>
      <c r="E131">
        <v>-3.4596000000000002E-2</v>
      </c>
      <c r="F131">
        <f t="shared" si="4"/>
        <v>-3.4696000000000005E-2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198</v>
      </c>
      <c r="B132">
        <v>2020</v>
      </c>
      <c r="C132">
        <v>11</v>
      </c>
      <c r="D132" s="2">
        <f t="shared" si="5"/>
        <v>202011</v>
      </c>
      <c r="E132">
        <v>8.1058000000000005E-2</v>
      </c>
      <c r="F132">
        <f t="shared" si="4"/>
        <v>8.0958000000000002E-2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198</v>
      </c>
      <c r="B133">
        <v>2020</v>
      </c>
      <c r="C133">
        <v>12</v>
      </c>
      <c r="D133" s="2">
        <f t="shared" si="5"/>
        <v>202012</v>
      </c>
      <c r="E133">
        <v>3.3184999999999999E-2</v>
      </c>
      <c r="F133">
        <f t="shared" si="4"/>
        <v>3.3084999999999996E-2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198</v>
      </c>
      <c r="B134">
        <v>2021</v>
      </c>
      <c r="C134">
        <v>1</v>
      </c>
      <c r="D134" s="2">
        <f t="shared" si="5"/>
        <v>202101</v>
      </c>
      <c r="E134">
        <v>-3.0651000000000001E-2</v>
      </c>
      <c r="F134">
        <f t="shared" si="4"/>
        <v>-3.0751000000000001E-2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198</v>
      </c>
      <c r="B135">
        <v>2021</v>
      </c>
      <c r="C135">
        <v>2</v>
      </c>
      <c r="D135" s="2">
        <f t="shared" si="5"/>
        <v>202102</v>
      </c>
      <c r="E135">
        <v>9.4859999999999996E-3</v>
      </c>
      <c r="F135">
        <f t="shared" si="4"/>
        <v>9.4859999999999996E-3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198</v>
      </c>
      <c r="B136">
        <v>2021</v>
      </c>
      <c r="C136">
        <v>3</v>
      </c>
      <c r="D136" s="2">
        <f t="shared" si="5"/>
        <v>202103</v>
      </c>
      <c r="E136">
        <v>2.6624999999999999E-2</v>
      </c>
      <c r="F136">
        <f t="shared" si="4"/>
        <v>2.6624999999999999E-2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198</v>
      </c>
      <c r="B137">
        <v>2021</v>
      </c>
      <c r="C137">
        <v>4</v>
      </c>
      <c r="D137" s="2">
        <f t="shared" si="5"/>
        <v>202104</v>
      </c>
      <c r="E137">
        <v>6.8650000000000003E-2</v>
      </c>
      <c r="F137">
        <f t="shared" si="4"/>
        <v>6.8650000000000003E-2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198</v>
      </c>
      <c r="B138">
        <v>2021</v>
      </c>
      <c r="C138">
        <v>5</v>
      </c>
      <c r="D138" s="2">
        <f t="shared" si="5"/>
        <v>202105</v>
      </c>
      <c r="E138">
        <v>-1.0489E-2</v>
      </c>
      <c r="F138">
        <f t="shared" si="4"/>
        <v>-1.0489E-2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198</v>
      </c>
      <c r="B139">
        <v>2021</v>
      </c>
      <c r="C139">
        <v>6</v>
      </c>
      <c r="D139" s="2">
        <f t="shared" si="5"/>
        <v>202106</v>
      </c>
      <c r="E139">
        <v>4.9131000000000001E-2</v>
      </c>
      <c r="F139">
        <f t="shared" si="4"/>
        <v>4.9131000000000001E-2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198</v>
      </c>
      <c r="B140">
        <v>2021</v>
      </c>
      <c r="C140">
        <v>7</v>
      </c>
      <c r="D140" s="2">
        <f t="shared" si="5"/>
        <v>202107</v>
      </c>
      <c r="E140">
        <v>4.2507000000000003E-2</v>
      </c>
      <c r="F140">
        <f t="shared" si="4"/>
        <v>4.2507000000000003E-2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198</v>
      </c>
      <c r="B141">
        <v>2021</v>
      </c>
      <c r="C141">
        <v>8</v>
      </c>
      <c r="D141" s="2">
        <f t="shared" si="5"/>
        <v>202108</v>
      </c>
      <c r="E141">
        <v>3.6628000000000001E-2</v>
      </c>
      <c r="F141">
        <f t="shared" si="4"/>
        <v>3.6628000000000001E-2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198</v>
      </c>
      <c r="B142">
        <v>2021</v>
      </c>
      <c r="C142">
        <v>9</v>
      </c>
      <c r="D142" s="2">
        <f t="shared" si="5"/>
        <v>202109</v>
      </c>
      <c r="E142">
        <v>-5.4667E-2</v>
      </c>
      <c r="F142">
        <f t="shared" si="4"/>
        <v>-5.4667E-2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198</v>
      </c>
      <c r="B143">
        <v>2021</v>
      </c>
      <c r="C143">
        <v>10</v>
      </c>
      <c r="D143" s="2">
        <f t="shared" si="5"/>
        <v>202110</v>
      </c>
      <c r="E143">
        <v>8.4626000000000007E-2</v>
      </c>
      <c r="F143">
        <f t="shared" si="4"/>
        <v>8.4626000000000007E-2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198</v>
      </c>
      <c r="B144">
        <v>2021</v>
      </c>
      <c r="C144">
        <v>11</v>
      </c>
      <c r="D144" s="2">
        <f t="shared" si="5"/>
        <v>202111</v>
      </c>
      <c r="E144">
        <v>9.7529999999999995E-3</v>
      </c>
      <c r="F144">
        <f t="shared" si="4"/>
        <v>9.7529999999999995E-3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198</v>
      </c>
      <c r="B145">
        <v>2021</v>
      </c>
      <c r="C145">
        <v>12</v>
      </c>
      <c r="D145" s="2">
        <f t="shared" si="5"/>
        <v>202112</v>
      </c>
      <c r="E145">
        <v>1.8324E-2</v>
      </c>
      <c r="F145">
        <f t="shared" si="4"/>
        <v>1.8224000000000001E-2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198</v>
      </c>
      <c r="B146">
        <v>2022</v>
      </c>
      <c r="C146">
        <v>1</v>
      </c>
      <c r="D146" s="2">
        <f t="shared" si="5"/>
        <v>202201</v>
      </c>
      <c r="E146">
        <v>-0.108003</v>
      </c>
      <c r="F146">
        <f t="shared" si="4"/>
        <v>-0.108003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198</v>
      </c>
      <c r="B147">
        <v>2022</v>
      </c>
      <c r="C147">
        <v>2</v>
      </c>
      <c r="D147" s="2">
        <f t="shared" si="5"/>
        <v>202202</v>
      </c>
      <c r="E147">
        <v>-4.3763999999999997E-2</v>
      </c>
      <c r="F147">
        <f t="shared" si="4"/>
        <v>-4.3763999999999997E-2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198</v>
      </c>
      <c r="B148">
        <v>2022</v>
      </c>
      <c r="C148">
        <v>3</v>
      </c>
      <c r="D148" s="2">
        <f t="shared" si="5"/>
        <v>202203</v>
      </c>
      <c r="E148">
        <v>3.8138999999999999E-2</v>
      </c>
      <c r="F148">
        <f t="shared" si="4"/>
        <v>3.8038999999999996E-2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198</v>
      </c>
      <c r="B149">
        <v>2022</v>
      </c>
      <c r="C149">
        <v>4</v>
      </c>
      <c r="D149" s="2">
        <f t="shared" si="5"/>
        <v>202204</v>
      </c>
      <c r="E149">
        <v>-0.10507</v>
      </c>
      <c r="F149">
        <f t="shared" si="4"/>
        <v>-0.10517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198</v>
      </c>
      <c r="B150">
        <v>2022</v>
      </c>
      <c r="C150">
        <v>5</v>
      </c>
      <c r="D150" s="2">
        <f t="shared" si="5"/>
        <v>202205</v>
      </c>
      <c r="E150">
        <v>-7.9830000000000005E-3</v>
      </c>
      <c r="F150">
        <f t="shared" si="4"/>
        <v>-8.2830000000000004E-3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198</v>
      </c>
      <c r="B151">
        <v>2022</v>
      </c>
      <c r="C151">
        <v>6</v>
      </c>
      <c r="D151" s="2">
        <f t="shared" si="5"/>
        <v>202206</v>
      </c>
      <c r="E151">
        <v>-6.5404000000000004E-2</v>
      </c>
      <c r="F151">
        <f t="shared" si="4"/>
        <v>-6.6004000000000007E-2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198</v>
      </c>
      <c r="B152">
        <v>2022</v>
      </c>
      <c r="C152">
        <v>7</v>
      </c>
      <c r="D152" s="2">
        <f t="shared" si="5"/>
        <v>202207</v>
      </c>
      <c r="E152">
        <v>0.12246799999999999</v>
      </c>
      <c r="F152">
        <f t="shared" si="4"/>
        <v>0.121668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198</v>
      </c>
      <c r="B153">
        <v>2022</v>
      </c>
      <c r="C153">
        <v>8</v>
      </c>
      <c r="D153" s="2">
        <f t="shared" si="5"/>
        <v>202208</v>
      </c>
      <c r="E153">
        <v>-6.3167000000000001E-2</v>
      </c>
      <c r="F153">
        <f t="shared" si="4"/>
        <v>-6.5067E-2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198</v>
      </c>
      <c r="B154">
        <v>2022</v>
      </c>
      <c r="C154">
        <v>9</v>
      </c>
      <c r="D154" s="2">
        <f t="shared" si="5"/>
        <v>202209</v>
      </c>
      <c r="E154">
        <v>-0.104203</v>
      </c>
      <c r="F154">
        <f t="shared" si="4"/>
        <v>-0.106103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198</v>
      </c>
      <c r="B155">
        <v>2022</v>
      </c>
      <c r="C155">
        <v>10</v>
      </c>
      <c r="D155" s="2">
        <f t="shared" si="5"/>
        <v>202210</v>
      </c>
      <c r="E155">
        <v>5.8651000000000002E-2</v>
      </c>
      <c r="F155">
        <f t="shared" si="4"/>
        <v>5.6350999999999998E-2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198</v>
      </c>
      <c r="B156">
        <v>2022</v>
      </c>
      <c r="C156">
        <v>11</v>
      </c>
      <c r="D156" s="2">
        <f t="shared" si="5"/>
        <v>202211</v>
      </c>
      <c r="E156">
        <v>6.4634999999999998E-2</v>
      </c>
      <c r="F156">
        <f t="shared" si="4"/>
        <v>6.1734999999999998E-2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198</v>
      </c>
      <c r="B157">
        <v>2022</v>
      </c>
      <c r="C157">
        <v>12</v>
      </c>
      <c r="D157" s="2">
        <f t="shared" si="5"/>
        <v>202212</v>
      </c>
      <c r="E157">
        <v>-6.6087999999999994E-2</v>
      </c>
      <c r="F157">
        <f t="shared" si="4"/>
        <v>-6.9387999999999991E-2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198</v>
      </c>
      <c r="B158">
        <v>2023</v>
      </c>
      <c r="C158">
        <v>1</v>
      </c>
      <c r="D158" s="2">
        <f t="shared" si="5"/>
        <v>202301</v>
      </c>
      <c r="E158">
        <v>6.9223999999999994E-2</v>
      </c>
      <c r="F158">
        <f t="shared" si="4"/>
        <v>6.5723999999999991E-2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198</v>
      </c>
      <c r="B159">
        <v>2023</v>
      </c>
      <c r="C159">
        <v>2</v>
      </c>
      <c r="D159" s="2">
        <f t="shared" si="5"/>
        <v>202302</v>
      </c>
      <c r="E159">
        <v>-2.2747E-2</v>
      </c>
      <c r="F159">
        <f t="shared" si="4"/>
        <v>-2.6147E-2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198</v>
      </c>
      <c r="B160">
        <v>2023</v>
      </c>
      <c r="C160">
        <v>3</v>
      </c>
      <c r="D160" s="2">
        <f t="shared" si="5"/>
        <v>202303</v>
      </c>
      <c r="E160">
        <v>3.8496000000000002E-2</v>
      </c>
      <c r="F160">
        <f t="shared" si="4"/>
        <v>3.4896000000000003E-2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198</v>
      </c>
      <c r="B161">
        <v>2023</v>
      </c>
      <c r="C161">
        <v>4</v>
      </c>
      <c r="D161" s="2">
        <f t="shared" si="5"/>
        <v>202304</v>
      </c>
      <c r="E161">
        <v>6.8970000000000004E-3</v>
      </c>
      <c r="F161">
        <f t="shared" si="4"/>
        <v>3.3970000000000007E-3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198</v>
      </c>
      <c r="B162">
        <v>2023</v>
      </c>
      <c r="C162">
        <v>5</v>
      </c>
      <c r="D162" s="2">
        <f t="shared" si="5"/>
        <v>202305</v>
      </c>
      <c r="E162">
        <v>1.8432E-2</v>
      </c>
      <c r="F162">
        <f t="shared" si="4"/>
        <v>1.4832000000000001E-2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198</v>
      </c>
      <c r="B163">
        <v>2023</v>
      </c>
      <c r="C163">
        <v>6</v>
      </c>
      <c r="D163" s="2">
        <f t="shared" si="5"/>
        <v>202306</v>
      </c>
      <c r="E163">
        <v>6.5851000000000007E-2</v>
      </c>
      <c r="F163">
        <f t="shared" si="4"/>
        <v>6.1851000000000003E-2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198</v>
      </c>
      <c r="B164">
        <v>2023</v>
      </c>
      <c r="C164">
        <v>7</v>
      </c>
      <c r="D164" s="2">
        <f t="shared" si="5"/>
        <v>202307</v>
      </c>
      <c r="E164">
        <v>2.1183E-2</v>
      </c>
      <c r="F164">
        <f t="shared" si="4"/>
        <v>1.6683E-2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198</v>
      </c>
      <c r="B165">
        <v>2023</v>
      </c>
      <c r="C165">
        <v>8</v>
      </c>
      <c r="D165" s="2">
        <f t="shared" si="5"/>
        <v>202308</v>
      </c>
      <c r="E165">
        <v>4.3220000000000003E-3</v>
      </c>
      <c r="F165">
        <f t="shared" si="4"/>
        <v>-1.7800000000000021E-4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198</v>
      </c>
      <c r="B166">
        <v>2023</v>
      </c>
      <c r="C166">
        <v>9</v>
      </c>
      <c r="D166" s="2">
        <f t="shared" si="5"/>
        <v>202309</v>
      </c>
      <c r="E166">
        <v>-4.9914E-2</v>
      </c>
      <c r="F166">
        <f t="shared" si="4"/>
        <v>-5.4213999999999998E-2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198</v>
      </c>
      <c r="B167">
        <v>2023</v>
      </c>
      <c r="C167">
        <v>10</v>
      </c>
      <c r="D167" s="2">
        <f t="shared" si="5"/>
        <v>202310</v>
      </c>
      <c r="E167">
        <v>-1.9022000000000001E-2</v>
      </c>
      <c r="F167">
        <f t="shared" si="4"/>
        <v>-2.3722E-2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198</v>
      </c>
      <c r="B168">
        <v>2023</v>
      </c>
      <c r="C168">
        <v>11</v>
      </c>
      <c r="D168" s="2">
        <f t="shared" si="5"/>
        <v>202311</v>
      </c>
      <c r="E168">
        <v>0.106187</v>
      </c>
      <c r="F168">
        <f t="shared" si="4"/>
        <v>0.101787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198</v>
      </c>
      <c r="B169">
        <v>2023</v>
      </c>
      <c r="C169">
        <v>12</v>
      </c>
      <c r="D169" s="2">
        <f t="shared" si="5"/>
        <v>202312</v>
      </c>
      <c r="E169">
        <v>4.4180999999999998E-2</v>
      </c>
      <c r="F169">
        <f t="shared" si="4"/>
        <v>3.9881E-2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198</v>
      </c>
      <c r="B170">
        <v>2024</v>
      </c>
      <c r="C170">
        <v>1</v>
      </c>
      <c r="D170" s="2">
        <f t="shared" si="5"/>
        <v>202401</v>
      </c>
      <c r="E170">
        <v>3.9805E-2</v>
      </c>
      <c r="F170">
        <f t="shared" si="4"/>
        <v>3.5104999999999997E-2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198</v>
      </c>
      <c r="B171">
        <v>2024</v>
      </c>
      <c r="C171">
        <v>2</v>
      </c>
      <c r="D171" s="2">
        <f t="shared" si="5"/>
        <v>202402</v>
      </c>
      <c r="E171">
        <v>8.2031000000000007E-2</v>
      </c>
      <c r="F171">
        <f t="shared" si="4"/>
        <v>7.7831000000000011E-2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198</v>
      </c>
      <c r="B172">
        <v>2024</v>
      </c>
      <c r="C172">
        <v>3</v>
      </c>
      <c r="D172" s="2">
        <f t="shared" si="5"/>
        <v>202403</v>
      </c>
      <c r="E172">
        <v>3.1768999999999999E-2</v>
      </c>
      <c r="F172">
        <f t="shared" si="4"/>
        <v>2.7469E-2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198</v>
      </c>
      <c r="B173">
        <v>2024</v>
      </c>
      <c r="C173">
        <v>4</v>
      </c>
      <c r="D173" s="2">
        <f t="shared" si="5"/>
        <v>202404</v>
      </c>
      <c r="E173">
        <v>-3.9188000000000001E-2</v>
      </c>
      <c r="F173">
        <f t="shared" si="4"/>
        <v>-4.3887999999999996E-2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198</v>
      </c>
      <c r="B174">
        <v>2024</v>
      </c>
      <c r="C174">
        <v>5</v>
      </c>
      <c r="D174" s="2">
        <f t="shared" si="5"/>
        <v>202405</v>
      </c>
      <c r="E174">
        <v>4.4802000000000002E-2</v>
      </c>
      <c r="F174">
        <f t="shared" si="4"/>
        <v>4.0402E-2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198</v>
      </c>
      <c r="B175">
        <v>2024</v>
      </c>
      <c r="C175">
        <v>6</v>
      </c>
      <c r="D175" s="2">
        <f t="shared" si="5"/>
        <v>202406</v>
      </c>
      <c r="E175">
        <v>5.2442999999999997E-2</v>
      </c>
      <c r="F175">
        <f t="shared" si="4"/>
        <v>4.8342999999999997E-2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1"/>
  <sheetViews>
    <sheetView topLeftCell="A144" workbookViewId="0">
      <selection activeCell="M1" sqref="M1:Q65536"/>
    </sheetView>
  </sheetViews>
  <sheetFormatPr defaultColWidth="8.77734375" defaultRowHeight="14.4" x14ac:dyDescent="0.3"/>
  <cols>
    <col min="13" max="13" width="9" bestFit="1" customWidth="1"/>
    <col min="14" max="14" width="11.33203125" bestFit="1" customWidth="1"/>
  </cols>
  <sheetData>
    <row r="1" spans="1:11" x14ac:dyDescent="0.3">
      <c r="A1" t="s">
        <v>199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200</v>
      </c>
      <c r="B2">
        <v>2010</v>
      </c>
      <c r="C2">
        <v>1</v>
      </c>
      <c r="D2" s="2">
        <v>201001</v>
      </c>
      <c r="E2">
        <v>-3.6881999999999998E-2</v>
      </c>
      <c r="F2">
        <f t="shared" ref="F2:F33" si="0">E2-K2</f>
        <v>-3.6881999999999998E-2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200</v>
      </c>
      <c r="B3">
        <v>2010</v>
      </c>
      <c r="C3">
        <v>2</v>
      </c>
      <c r="D3" s="2">
        <v>201002</v>
      </c>
      <c r="E3">
        <v>4.6996999999999997E-2</v>
      </c>
      <c r="F3">
        <f t="shared" si="0"/>
        <v>4.6996999999999997E-2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200</v>
      </c>
      <c r="B4">
        <v>2010</v>
      </c>
      <c r="C4">
        <v>3</v>
      </c>
      <c r="D4" s="2">
        <v>201003</v>
      </c>
      <c r="E4">
        <v>6.2343999999999997E-2</v>
      </c>
      <c r="F4">
        <f t="shared" si="0"/>
        <v>6.2243999999999994E-2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200</v>
      </c>
      <c r="B5">
        <v>2010</v>
      </c>
      <c r="C5">
        <v>4</v>
      </c>
      <c r="D5" s="2">
        <v>201004</v>
      </c>
      <c r="E5">
        <v>1.7996999999999999E-2</v>
      </c>
      <c r="F5">
        <f t="shared" si="0"/>
        <v>1.7897E-2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200</v>
      </c>
      <c r="B6">
        <v>2010</v>
      </c>
      <c r="C6">
        <v>5</v>
      </c>
      <c r="D6" s="2">
        <v>201005</v>
      </c>
      <c r="E6">
        <v>-7.7632999999999994E-2</v>
      </c>
      <c r="F6">
        <f t="shared" si="0"/>
        <v>-7.7732999999999997E-2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200</v>
      </c>
      <c r="B7">
        <v>2010</v>
      </c>
      <c r="C7">
        <v>6</v>
      </c>
      <c r="D7" s="2">
        <v>201006</v>
      </c>
      <c r="E7">
        <v>-5.7500000000000002E-2</v>
      </c>
      <c r="F7">
        <f t="shared" si="0"/>
        <v>-5.7600000000000005E-2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200</v>
      </c>
      <c r="B8">
        <v>2010</v>
      </c>
      <c r="C8">
        <v>7</v>
      </c>
      <c r="D8" s="2">
        <v>201007</v>
      </c>
      <c r="E8">
        <v>6.6312999999999997E-2</v>
      </c>
      <c r="F8">
        <f t="shared" si="0"/>
        <v>6.6212999999999994E-2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200</v>
      </c>
      <c r="B9">
        <v>2010</v>
      </c>
      <c r="C9">
        <v>8</v>
      </c>
      <c r="D9" s="2">
        <v>201008</v>
      </c>
      <c r="E9">
        <v>-4.7264E-2</v>
      </c>
      <c r="F9">
        <f t="shared" si="0"/>
        <v>-4.7364000000000003E-2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200</v>
      </c>
      <c r="B10">
        <v>2010</v>
      </c>
      <c r="C10">
        <v>9</v>
      </c>
      <c r="D10" s="2">
        <v>201009</v>
      </c>
      <c r="E10">
        <v>8.5292000000000007E-2</v>
      </c>
      <c r="F10">
        <f t="shared" si="0"/>
        <v>8.5192000000000004E-2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200</v>
      </c>
      <c r="B11">
        <v>2010</v>
      </c>
      <c r="C11">
        <v>10</v>
      </c>
      <c r="D11" s="2">
        <v>201010</v>
      </c>
      <c r="E11">
        <v>4.6511999999999998E-2</v>
      </c>
      <c r="F11">
        <f t="shared" si="0"/>
        <v>4.6411999999999995E-2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200</v>
      </c>
      <c r="B12">
        <v>2010</v>
      </c>
      <c r="C12">
        <v>11</v>
      </c>
      <c r="D12" s="2">
        <v>201011</v>
      </c>
      <c r="E12">
        <v>6.13E-3</v>
      </c>
      <c r="F12">
        <f t="shared" si="0"/>
        <v>6.0299999999999998E-3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200</v>
      </c>
      <c r="B13">
        <v>2010</v>
      </c>
      <c r="C13">
        <v>12</v>
      </c>
      <c r="D13" s="2">
        <v>201012</v>
      </c>
      <c r="E13">
        <v>5.5012999999999999E-2</v>
      </c>
      <c r="F13">
        <f t="shared" si="0"/>
        <v>5.4912999999999997E-2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200</v>
      </c>
      <c r="B14">
        <v>2011</v>
      </c>
      <c r="C14">
        <v>1</v>
      </c>
      <c r="D14" s="2">
        <v>201101</v>
      </c>
      <c r="E14">
        <v>2.1866E-2</v>
      </c>
      <c r="F14">
        <f t="shared" si="0"/>
        <v>2.1766000000000001E-2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200</v>
      </c>
      <c r="B15">
        <v>2011</v>
      </c>
      <c r="C15">
        <v>2</v>
      </c>
      <c r="D15" s="2">
        <v>201102</v>
      </c>
      <c r="E15">
        <v>3.9230000000000001E-2</v>
      </c>
      <c r="F15">
        <f t="shared" si="0"/>
        <v>3.9129999999999998E-2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200</v>
      </c>
      <c r="B16">
        <v>2011</v>
      </c>
      <c r="C16">
        <v>3</v>
      </c>
      <c r="D16" s="2">
        <v>201103</v>
      </c>
      <c r="E16">
        <v>1.3730000000000001E-3</v>
      </c>
      <c r="F16">
        <f t="shared" si="0"/>
        <v>1.273E-3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200</v>
      </c>
      <c r="B17">
        <v>2011</v>
      </c>
      <c r="C17">
        <v>4</v>
      </c>
      <c r="D17" s="2">
        <v>201104</v>
      </c>
      <c r="E17">
        <v>3.3584999999999997E-2</v>
      </c>
      <c r="F17">
        <f t="shared" si="0"/>
        <v>3.3584999999999997E-2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200</v>
      </c>
      <c r="B18">
        <v>2011</v>
      </c>
      <c r="C18">
        <v>5</v>
      </c>
      <c r="D18" s="2">
        <v>201105</v>
      </c>
      <c r="E18">
        <v>-3.3159999999999999E-3</v>
      </c>
      <c r="F18">
        <f t="shared" si="0"/>
        <v>-3.3159999999999999E-3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200</v>
      </c>
      <c r="B19">
        <v>2011</v>
      </c>
      <c r="C19">
        <v>6</v>
      </c>
      <c r="D19" s="2">
        <v>201106</v>
      </c>
      <c r="E19">
        <v>-1.4637000000000001E-2</v>
      </c>
      <c r="F19">
        <f t="shared" si="0"/>
        <v>-1.4637000000000001E-2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200</v>
      </c>
      <c r="B20">
        <v>2011</v>
      </c>
      <c r="C20">
        <v>7</v>
      </c>
      <c r="D20" s="2">
        <v>201107</v>
      </c>
      <c r="E20">
        <v>-2.9034000000000001E-2</v>
      </c>
      <c r="F20">
        <f t="shared" si="0"/>
        <v>-2.9034000000000001E-2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200</v>
      </c>
      <c r="B21">
        <v>2011</v>
      </c>
      <c r="C21">
        <v>8</v>
      </c>
      <c r="D21" s="2">
        <v>201108</v>
      </c>
      <c r="E21">
        <v>-6.2587000000000004E-2</v>
      </c>
      <c r="F21">
        <f t="shared" si="0"/>
        <v>-6.2687000000000007E-2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200</v>
      </c>
      <c r="B22">
        <v>2011</v>
      </c>
      <c r="C22">
        <v>9</v>
      </c>
      <c r="D22" s="2">
        <v>201109</v>
      </c>
      <c r="E22">
        <v>-7.0474999999999996E-2</v>
      </c>
      <c r="F22">
        <f t="shared" si="0"/>
        <v>-7.0474999999999996E-2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200</v>
      </c>
      <c r="B23">
        <v>2011</v>
      </c>
      <c r="C23">
        <v>10</v>
      </c>
      <c r="D23" s="2">
        <v>201110</v>
      </c>
      <c r="E23">
        <v>0.106943</v>
      </c>
      <c r="F23">
        <f t="shared" si="0"/>
        <v>0.106943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200</v>
      </c>
      <c r="B24">
        <v>2011</v>
      </c>
      <c r="C24">
        <v>11</v>
      </c>
      <c r="D24" s="2">
        <v>201111</v>
      </c>
      <c r="E24">
        <v>-2.8839999999999998E-3</v>
      </c>
      <c r="F24">
        <f t="shared" si="0"/>
        <v>-2.8839999999999998E-3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200</v>
      </c>
      <c r="B25">
        <v>2011</v>
      </c>
      <c r="C25">
        <v>12</v>
      </c>
      <c r="D25" s="2">
        <v>201112</v>
      </c>
      <c r="E25">
        <v>9.0539999999999995E-3</v>
      </c>
      <c r="F25">
        <f t="shared" si="0"/>
        <v>9.0539999999999995E-3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200</v>
      </c>
      <c r="B26">
        <v>2012</v>
      </c>
      <c r="C26">
        <v>1</v>
      </c>
      <c r="D26" s="2">
        <v>201201</v>
      </c>
      <c r="E26">
        <v>4.3290000000000002E-2</v>
      </c>
      <c r="F26">
        <f t="shared" si="0"/>
        <v>4.3290000000000002E-2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200</v>
      </c>
      <c r="B27">
        <v>2012</v>
      </c>
      <c r="C27">
        <v>2</v>
      </c>
      <c r="D27" s="2">
        <v>201202</v>
      </c>
      <c r="E27">
        <v>4.8409000000000001E-2</v>
      </c>
      <c r="F27">
        <f t="shared" si="0"/>
        <v>4.8409000000000001E-2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200</v>
      </c>
      <c r="B28">
        <v>2012</v>
      </c>
      <c r="C28">
        <v>3</v>
      </c>
      <c r="D28" s="2">
        <v>201203</v>
      </c>
      <c r="E28">
        <v>3.0342999999999998E-2</v>
      </c>
      <c r="F28">
        <f t="shared" si="0"/>
        <v>3.0342999999999998E-2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200</v>
      </c>
      <c r="B29">
        <v>2012</v>
      </c>
      <c r="C29">
        <v>4</v>
      </c>
      <c r="D29" s="2">
        <v>201204</v>
      </c>
      <c r="E29">
        <v>-3.2009999999999999E-3</v>
      </c>
      <c r="F29">
        <f t="shared" si="0"/>
        <v>-3.2009999999999999E-3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200</v>
      </c>
      <c r="B30">
        <v>2012</v>
      </c>
      <c r="C30">
        <v>5</v>
      </c>
      <c r="D30" s="2">
        <v>201205</v>
      </c>
      <c r="E30">
        <v>-6.8080000000000002E-2</v>
      </c>
      <c r="F30">
        <f t="shared" si="0"/>
        <v>-6.8180000000000004E-2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200</v>
      </c>
      <c r="B31">
        <v>2012</v>
      </c>
      <c r="C31">
        <v>6</v>
      </c>
      <c r="D31" s="2">
        <v>201206</v>
      </c>
      <c r="E31">
        <v>3.6526999999999997E-2</v>
      </c>
      <c r="F31">
        <f t="shared" si="0"/>
        <v>3.6526999999999997E-2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200</v>
      </c>
      <c r="B32">
        <v>2012</v>
      </c>
      <c r="C32">
        <v>7</v>
      </c>
      <c r="D32" s="2">
        <v>201207</v>
      </c>
      <c r="E32">
        <v>1.7951999999999999E-2</v>
      </c>
      <c r="F32">
        <f t="shared" si="0"/>
        <v>1.7951999999999999E-2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200</v>
      </c>
      <c r="B33">
        <v>2012</v>
      </c>
      <c r="C33">
        <v>8</v>
      </c>
      <c r="D33" s="2">
        <v>201208</v>
      </c>
      <c r="E33">
        <v>2.5474E-2</v>
      </c>
      <c r="F33">
        <f t="shared" si="0"/>
        <v>2.5374000000000001E-2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200</v>
      </c>
      <c r="B34">
        <v>2012</v>
      </c>
      <c r="C34">
        <v>9</v>
      </c>
      <c r="D34" s="2">
        <v>201209</v>
      </c>
      <c r="E34">
        <v>2.6114999999999999E-2</v>
      </c>
      <c r="F34">
        <f t="shared" ref="F34:F65" si="1">E34-K34</f>
        <v>2.6015E-2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200</v>
      </c>
      <c r="B35">
        <v>2012</v>
      </c>
      <c r="C35">
        <v>10</v>
      </c>
      <c r="D35" s="2">
        <v>201210</v>
      </c>
      <c r="E35">
        <v>-1.4277E-2</v>
      </c>
      <c r="F35">
        <f t="shared" si="1"/>
        <v>-1.4376999999999999E-2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200</v>
      </c>
      <c r="B36">
        <v>2012</v>
      </c>
      <c r="C36">
        <v>11</v>
      </c>
      <c r="D36" s="2">
        <v>201211</v>
      </c>
      <c r="E36">
        <v>0</v>
      </c>
      <c r="F36">
        <f t="shared" si="1"/>
        <v>-1E-4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200</v>
      </c>
      <c r="B37">
        <v>2012</v>
      </c>
      <c r="C37">
        <v>12</v>
      </c>
      <c r="D37" s="2">
        <v>201212</v>
      </c>
      <c r="E37">
        <v>3.4250000000000001E-3</v>
      </c>
      <c r="F37">
        <f t="shared" si="1"/>
        <v>3.3250000000000003E-3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200</v>
      </c>
      <c r="B38">
        <v>2013</v>
      </c>
      <c r="C38">
        <v>1</v>
      </c>
      <c r="D38" s="2">
        <v>201301</v>
      </c>
      <c r="E38">
        <v>4.8857999999999999E-2</v>
      </c>
      <c r="F38">
        <f t="shared" si="1"/>
        <v>4.8857999999999999E-2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200</v>
      </c>
      <c r="B39">
        <v>2013</v>
      </c>
      <c r="C39">
        <v>2</v>
      </c>
      <c r="D39" s="2">
        <v>201302</v>
      </c>
      <c r="E39">
        <v>1.3913999999999999E-2</v>
      </c>
      <c r="F39">
        <f t="shared" si="1"/>
        <v>1.3913999999999999E-2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200</v>
      </c>
      <c r="B40">
        <v>2013</v>
      </c>
      <c r="C40">
        <v>3</v>
      </c>
      <c r="D40" s="2">
        <v>201303</v>
      </c>
      <c r="E40">
        <v>3.8782999999999998E-2</v>
      </c>
      <c r="F40">
        <f t="shared" si="1"/>
        <v>3.8782999999999998E-2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200</v>
      </c>
      <c r="B41">
        <v>2013</v>
      </c>
      <c r="C41">
        <v>4</v>
      </c>
      <c r="D41" s="2">
        <v>201304</v>
      </c>
      <c r="E41">
        <v>2.1252E-2</v>
      </c>
      <c r="F41">
        <f t="shared" si="1"/>
        <v>2.1252E-2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200</v>
      </c>
      <c r="B42">
        <v>2013</v>
      </c>
      <c r="C42">
        <v>5</v>
      </c>
      <c r="D42" s="2">
        <v>201305</v>
      </c>
      <c r="E42">
        <v>2.1371999999999999E-2</v>
      </c>
      <c r="F42">
        <f t="shared" si="1"/>
        <v>2.1371999999999999E-2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200</v>
      </c>
      <c r="B43">
        <v>2013</v>
      </c>
      <c r="C43">
        <v>6</v>
      </c>
      <c r="D43" s="2">
        <v>201306</v>
      </c>
      <c r="E43">
        <v>-1.4317E-2</v>
      </c>
      <c r="F43">
        <f t="shared" si="1"/>
        <v>-1.4317E-2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200</v>
      </c>
      <c r="B44">
        <v>2013</v>
      </c>
      <c r="C44">
        <v>7</v>
      </c>
      <c r="D44" s="2">
        <v>201307</v>
      </c>
      <c r="E44">
        <v>5.9218E-2</v>
      </c>
      <c r="F44">
        <f t="shared" si="1"/>
        <v>5.9218E-2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200</v>
      </c>
      <c r="B45">
        <v>2013</v>
      </c>
      <c r="C45">
        <v>8</v>
      </c>
      <c r="D45" s="2">
        <v>201308</v>
      </c>
      <c r="E45">
        <v>-2.8480999999999999E-2</v>
      </c>
      <c r="F45">
        <f t="shared" si="1"/>
        <v>-2.8480999999999999E-2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200</v>
      </c>
      <c r="B46">
        <v>2013</v>
      </c>
      <c r="C46">
        <v>9</v>
      </c>
      <c r="D46" s="2">
        <v>201309</v>
      </c>
      <c r="E46">
        <v>2.8773E-2</v>
      </c>
      <c r="F46">
        <f t="shared" si="1"/>
        <v>2.8773E-2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200</v>
      </c>
      <c r="B47">
        <v>2013</v>
      </c>
      <c r="C47">
        <v>10</v>
      </c>
      <c r="D47" s="2">
        <v>201310</v>
      </c>
      <c r="E47">
        <v>4.9604000000000002E-2</v>
      </c>
      <c r="F47">
        <f t="shared" si="1"/>
        <v>4.9604000000000002E-2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200</v>
      </c>
      <c r="B48">
        <v>2013</v>
      </c>
      <c r="C48">
        <v>11</v>
      </c>
      <c r="D48" s="2">
        <v>201311</v>
      </c>
      <c r="E48">
        <v>4.5248999999999998E-2</v>
      </c>
      <c r="F48">
        <f t="shared" si="1"/>
        <v>4.5248999999999998E-2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200</v>
      </c>
      <c r="B49">
        <v>2013</v>
      </c>
      <c r="C49">
        <v>12</v>
      </c>
      <c r="D49" s="2">
        <v>201312</v>
      </c>
      <c r="E49">
        <v>2.8694999999999998E-2</v>
      </c>
      <c r="F49">
        <f t="shared" si="1"/>
        <v>2.8694999999999998E-2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200</v>
      </c>
      <c r="B50">
        <v>2014</v>
      </c>
      <c r="C50">
        <v>1</v>
      </c>
      <c r="D50" s="2">
        <v>201401</v>
      </c>
      <c r="E50">
        <v>-4.0342000000000003E-2</v>
      </c>
      <c r="F50">
        <f t="shared" si="1"/>
        <v>-4.0342000000000003E-2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200</v>
      </c>
      <c r="B51">
        <v>2014</v>
      </c>
      <c r="C51">
        <v>2</v>
      </c>
      <c r="D51" s="2">
        <v>201402</v>
      </c>
      <c r="E51">
        <v>5.0939999999999999E-2</v>
      </c>
      <c r="F51">
        <f t="shared" si="1"/>
        <v>5.0939999999999999E-2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200</v>
      </c>
      <c r="B52">
        <v>2014</v>
      </c>
      <c r="C52">
        <v>3</v>
      </c>
      <c r="D52" s="2">
        <v>201403</v>
      </c>
      <c r="E52">
        <v>5.6470000000000001E-3</v>
      </c>
      <c r="F52">
        <f t="shared" si="1"/>
        <v>5.6470000000000001E-3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200</v>
      </c>
      <c r="B53">
        <v>2014</v>
      </c>
      <c r="C53">
        <v>4</v>
      </c>
      <c r="D53" s="2">
        <v>201404</v>
      </c>
      <c r="E53">
        <v>2.8080000000000002E-3</v>
      </c>
      <c r="F53">
        <f t="shared" si="1"/>
        <v>2.8080000000000002E-3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200</v>
      </c>
      <c r="B54">
        <v>2014</v>
      </c>
      <c r="C54">
        <v>5</v>
      </c>
      <c r="D54" s="2">
        <v>201405</v>
      </c>
      <c r="E54">
        <v>2.2398999999999999E-2</v>
      </c>
      <c r="F54">
        <f t="shared" si="1"/>
        <v>2.2398999999999999E-2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200</v>
      </c>
      <c r="B55">
        <v>2014</v>
      </c>
      <c r="C55">
        <v>6</v>
      </c>
      <c r="D55" s="2">
        <v>201406</v>
      </c>
      <c r="E55">
        <v>1.3691999999999999E-2</v>
      </c>
      <c r="F55">
        <f t="shared" si="1"/>
        <v>1.3691999999999999E-2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200</v>
      </c>
      <c r="B56">
        <v>2014</v>
      </c>
      <c r="C56">
        <v>7</v>
      </c>
      <c r="D56" s="2">
        <v>201407</v>
      </c>
      <c r="E56">
        <v>-4.9529999999999999E-3</v>
      </c>
      <c r="F56">
        <f t="shared" si="1"/>
        <v>-4.9529999999999999E-3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200</v>
      </c>
      <c r="B57">
        <v>2014</v>
      </c>
      <c r="C57">
        <v>8</v>
      </c>
      <c r="D57" s="2">
        <v>201408</v>
      </c>
      <c r="E57">
        <v>3.8009000000000001E-2</v>
      </c>
      <c r="F57">
        <f t="shared" si="1"/>
        <v>3.8009000000000001E-2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200</v>
      </c>
      <c r="B58">
        <v>2014</v>
      </c>
      <c r="C58">
        <v>9</v>
      </c>
      <c r="D58" s="2">
        <v>201409</v>
      </c>
      <c r="E58">
        <v>-1.5257E-2</v>
      </c>
      <c r="F58">
        <f t="shared" si="1"/>
        <v>-1.5257E-2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200</v>
      </c>
      <c r="B59">
        <v>2014</v>
      </c>
      <c r="C59">
        <v>10</v>
      </c>
      <c r="D59" s="2">
        <v>201410</v>
      </c>
      <c r="E59">
        <v>2.2575999999999999E-2</v>
      </c>
      <c r="F59">
        <f t="shared" si="1"/>
        <v>2.2575999999999999E-2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200</v>
      </c>
      <c r="B60">
        <v>2014</v>
      </c>
      <c r="C60">
        <v>11</v>
      </c>
      <c r="D60" s="2">
        <v>201411</v>
      </c>
      <c r="E60">
        <v>1.6882999999999999E-2</v>
      </c>
      <c r="F60">
        <f t="shared" si="1"/>
        <v>1.6882999999999999E-2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200</v>
      </c>
      <c r="B61">
        <v>2014</v>
      </c>
      <c r="C61">
        <v>12</v>
      </c>
      <c r="D61" s="2">
        <v>201412</v>
      </c>
      <c r="E61">
        <v>3.1440000000000001E-3</v>
      </c>
      <c r="F61">
        <f t="shared" si="1"/>
        <v>3.1440000000000001E-3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200</v>
      </c>
      <c r="B62">
        <v>2015</v>
      </c>
      <c r="C62">
        <v>1</v>
      </c>
      <c r="D62" s="2">
        <v>201501</v>
      </c>
      <c r="E62">
        <v>-3.1015000000000001E-2</v>
      </c>
      <c r="F62">
        <f t="shared" si="1"/>
        <v>-3.1015000000000001E-2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200</v>
      </c>
      <c r="B63">
        <v>2015</v>
      </c>
      <c r="C63">
        <v>2</v>
      </c>
      <c r="D63" s="2">
        <v>201502</v>
      </c>
      <c r="E63">
        <v>6.2643000000000004E-2</v>
      </c>
      <c r="F63">
        <f t="shared" si="1"/>
        <v>6.2643000000000004E-2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200</v>
      </c>
      <c r="B64">
        <v>2015</v>
      </c>
      <c r="C64">
        <v>3</v>
      </c>
      <c r="D64" s="2">
        <v>201503</v>
      </c>
      <c r="E64">
        <v>-1.3339E-2</v>
      </c>
      <c r="F64">
        <f t="shared" si="1"/>
        <v>-1.3339E-2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200</v>
      </c>
      <c r="B65">
        <v>2015</v>
      </c>
      <c r="C65">
        <v>4</v>
      </c>
      <c r="D65" s="2">
        <v>201504</v>
      </c>
      <c r="E65">
        <v>2.617E-3</v>
      </c>
      <c r="F65">
        <f t="shared" si="1"/>
        <v>2.617E-3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200</v>
      </c>
      <c r="B66">
        <v>2015</v>
      </c>
      <c r="C66">
        <v>5</v>
      </c>
      <c r="D66" s="2">
        <v>201505</v>
      </c>
      <c r="E66">
        <v>2.0879000000000002E-2</v>
      </c>
      <c r="F66">
        <f t="shared" ref="F66:F97" si="2">E66-K66</f>
        <v>2.0879000000000002E-2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200</v>
      </c>
      <c r="B67">
        <v>2015</v>
      </c>
      <c r="C67">
        <v>6</v>
      </c>
      <c r="D67" s="2">
        <v>201506</v>
      </c>
      <c r="E67">
        <v>-1.4061000000000001E-2</v>
      </c>
      <c r="F67">
        <f t="shared" si="2"/>
        <v>-1.4061000000000001E-2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200</v>
      </c>
      <c r="B68">
        <v>2015</v>
      </c>
      <c r="C68">
        <v>7</v>
      </c>
      <c r="D68" s="2">
        <v>201507</v>
      </c>
      <c r="E68">
        <v>1.5125E-2</v>
      </c>
      <c r="F68">
        <f t="shared" si="2"/>
        <v>1.5125E-2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200</v>
      </c>
      <c r="B69">
        <v>2015</v>
      </c>
      <c r="C69">
        <v>8</v>
      </c>
      <c r="D69" s="2">
        <v>201508</v>
      </c>
      <c r="E69">
        <v>-6.3856999999999997E-2</v>
      </c>
      <c r="F69">
        <f t="shared" si="2"/>
        <v>-6.3856999999999997E-2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200</v>
      </c>
      <c r="B70">
        <v>2015</v>
      </c>
      <c r="C70">
        <v>9</v>
      </c>
      <c r="D70" s="2">
        <v>201509</v>
      </c>
      <c r="E70">
        <v>-2.8649000000000001E-2</v>
      </c>
      <c r="F70">
        <f t="shared" si="2"/>
        <v>-2.8649000000000001E-2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200</v>
      </c>
      <c r="B71">
        <v>2015</v>
      </c>
      <c r="C71">
        <v>10</v>
      </c>
      <c r="D71" s="2">
        <v>201510</v>
      </c>
      <c r="E71">
        <v>7.7246999999999996E-2</v>
      </c>
      <c r="F71">
        <f t="shared" si="2"/>
        <v>7.7246999999999996E-2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200</v>
      </c>
      <c r="B72">
        <v>2015</v>
      </c>
      <c r="C72">
        <v>11</v>
      </c>
      <c r="D72" s="2">
        <v>201511</v>
      </c>
      <c r="E72">
        <v>4.35E-4</v>
      </c>
      <c r="F72">
        <f t="shared" si="2"/>
        <v>4.35E-4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200</v>
      </c>
      <c r="B73">
        <v>2015</v>
      </c>
      <c r="C73">
        <v>12</v>
      </c>
      <c r="D73" s="2">
        <v>201512</v>
      </c>
      <c r="E73">
        <v>-1.3035E-2</v>
      </c>
      <c r="F73">
        <f t="shared" si="2"/>
        <v>-1.3134999999999999E-2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200</v>
      </c>
      <c r="B74">
        <v>2016</v>
      </c>
      <c r="C74">
        <v>1</v>
      </c>
      <c r="D74" s="2">
        <v>201601</v>
      </c>
      <c r="E74">
        <v>-5.7701000000000002E-2</v>
      </c>
      <c r="F74">
        <f t="shared" si="2"/>
        <v>-5.7801000000000005E-2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200</v>
      </c>
      <c r="B75">
        <v>2016</v>
      </c>
      <c r="C75">
        <v>2</v>
      </c>
      <c r="D75" s="2">
        <v>201602</v>
      </c>
      <c r="E75">
        <v>1.446E-3</v>
      </c>
      <c r="F75">
        <f t="shared" si="2"/>
        <v>1.2459999999999999E-3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200</v>
      </c>
      <c r="B76">
        <v>2016</v>
      </c>
      <c r="C76">
        <v>3</v>
      </c>
      <c r="D76" s="2">
        <v>201603</v>
      </c>
      <c r="E76">
        <v>6.4516000000000004E-2</v>
      </c>
      <c r="F76">
        <f t="shared" si="2"/>
        <v>6.4315999999999998E-2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200</v>
      </c>
      <c r="B77">
        <v>2016</v>
      </c>
      <c r="C77">
        <v>4</v>
      </c>
      <c r="D77" s="2">
        <v>201604</v>
      </c>
      <c r="E77">
        <v>-3.166E-3</v>
      </c>
      <c r="F77">
        <f t="shared" si="2"/>
        <v>-3.2659999999999998E-3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200</v>
      </c>
      <c r="B78">
        <v>2016</v>
      </c>
      <c r="C78">
        <v>5</v>
      </c>
      <c r="D78" s="2">
        <v>201605</v>
      </c>
      <c r="E78">
        <v>1.4519000000000001E-2</v>
      </c>
      <c r="F78">
        <f t="shared" si="2"/>
        <v>1.4419000000000001E-2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200</v>
      </c>
      <c r="B79">
        <v>2016</v>
      </c>
      <c r="C79">
        <v>6</v>
      </c>
      <c r="D79" s="2">
        <v>201606</v>
      </c>
      <c r="E79">
        <v>-2.2360000000000001E-3</v>
      </c>
      <c r="F79">
        <f t="shared" si="2"/>
        <v>-2.4360000000000002E-3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200</v>
      </c>
      <c r="B80">
        <v>2016</v>
      </c>
      <c r="C80">
        <v>7</v>
      </c>
      <c r="D80" s="2">
        <v>201607</v>
      </c>
      <c r="E80">
        <v>3.6306999999999999E-2</v>
      </c>
      <c r="F80">
        <f t="shared" si="2"/>
        <v>3.6107E-2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200</v>
      </c>
      <c r="B81">
        <v>2016</v>
      </c>
      <c r="C81">
        <v>8</v>
      </c>
      <c r="D81" s="2">
        <v>201608</v>
      </c>
      <c r="E81">
        <v>3.46E-3</v>
      </c>
      <c r="F81">
        <f t="shared" si="2"/>
        <v>3.2599999999999999E-3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200</v>
      </c>
      <c r="B82">
        <v>2016</v>
      </c>
      <c r="C82">
        <v>9</v>
      </c>
      <c r="D82" s="2">
        <v>201609</v>
      </c>
      <c r="E82">
        <v>-1.7240000000000001E-3</v>
      </c>
      <c r="F82">
        <f t="shared" si="2"/>
        <v>-1.9240000000000001E-3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200</v>
      </c>
      <c r="B83">
        <v>2016</v>
      </c>
      <c r="C83">
        <v>10</v>
      </c>
      <c r="D83" s="2">
        <v>201610</v>
      </c>
      <c r="E83">
        <v>-1.2952999999999999E-2</v>
      </c>
      <c r="F83">
        <f t="shared" si="2"/>
        <v>-1.3153E-2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200</v>
      </c>
      <c r="B84">
        <v>2016</v>
      </c>
      <c r="C84">
        <v>11</v>
      </c>
      <c r="D84" s="2">
        <v>201611</v>
      </c>
      <c r="E84">
        <v>2.5371999999999999E-2</v>
      </c>
      <c r="F84">
        <f t="shared" si="2"/>
        <v>2.5271999999999999E-2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200</v>
      </c>
      <c r="B85">
        <v>2016</v>
      </c>
      <c r="C85">
        <v>12</v>
      </c>
      <c r="D85" s="2">
        <v>201612</v>
      </c>
      <c r="E85">
        <v>1.5284000000000001E-2</v>
      </c>
      <c r="F85">
        <f t="shared" si="2"/>
        <v>1.4984000000000001E-2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200</v>
      </c>
      <c r="B86">
        <v>2017</v>
      </c>
      <c r="C86">
        <v>1</v>
      </c>
      <c r="D86" s="2">
        <v>201701</v>
      </c>
      <c r="E86">
        <v>2.1212999999999999E-2</v>
      </c>
      <c r="F86">
        <f t="shared" si="2"/>
        <v>2.0812999999999998E-2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200</v>
      </c>
      <c r="B87">
        <v>2017</v>
      </c>
      <c r="C87">
        <v>2</v>
      </c>
      <c r="D87" s="2">
        <v>201702</v>
      </c>
      <c r="E87">
        <v>4.0715000000000001E-2</v>
      </c>
      <c r="F87">
        <f t="shared" si="2"/>
        <v>4.0315000000000004E-2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200</v>
      </c>
      <c r="B88">
        <v>2017</v>
      </c>
      <c r="C88">
        <v>3</v>
      </c>
      <c r="D88" s="2">
        <v>201703</v>
      </c>
      <c r="E88">
        <v>-3.5929999999999998E-3</v>
      </c>
      <c r="F88">
        <f t="shared" si="2"/>
        <v>-3.8929999999999998E-3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200</v>
      </c>
      <c r="B89">
        <v>2017</v>
      </c>
      <c r="C89">
        <v>4</v>
      </c>
      <c r="D89" s="2">
        <v>201704</v>
      </c>
      <c r="E89">
        <v>4.8079999999999998E-3</v>
      </c>
      <c r="F89">
        <f t="shared" si="2"/>
        <v>4.3079999999999993E-3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200</v>
      </c>
      <c r="B90">
        <v>2017</v>
      </c>
      <c r="C90">
        <v>5</v>
      </c>
      <c r="D90" s="2">
        <v>201705</v>
      </c>
      <c r="E90">
        <v>1.2359999999999999E-2</v>
      </c>
      <c r="F90">
        <f t="shared" si="2"/>
        <v>1.176E-2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200</v>
      </c>
      <c r="B91">
        <v>2017</v>
      </c>
      <c r="C91">
        <v>6</v>
      </c>
      <c r="D91" s="2">
        <v>201706</v>
      </c>
      <c r="E91">
        <v>7.0889999999999998E-3</v>
      </c>
      <c r="F91">
        <f t="shared" si="2"/>
        <v>6.489E-3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200</v>
      </c>
      <c r="B92">
        <v>2017</v>
      </c>
      <c r="C92">
        <v>7</v>
      </c>
      <c r="D92" s="2">
        <v>201707</v>
      </c>
      <c r="E92">
        <v>1.7599E-2</v>
      </c>
      <c r="F92">
        <f t="shared" si="2"/>
        <v>1.6899000000000001E-2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200</v>
      </c>
      <c r="B93">
        <v>2017</v>
      </c>
      <c r="C93">
        <v>8</v>
      </c>
      <c r="D93" s="2">
        <v>201708</v>
      </c>
      <c r="E93">
        <v>1.1529999999999999E-3</v>
      </c>
      <c r="F93">
        <f t="shared" si="2"/>
        <v>2.5299999999999997E-4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200</v>
      </c>
      <c r="B94">
        <v>2017</v>
      </c>
      <c r="C94">
        <v>9</v>
      </c>
      <c r="D94" s="2">
        <v>201709</v>
      </c>
      <c r="E94">
        <v>2.0729000000000001E-2</v>
      </c>
      <c r="F94">
        <f t="shared" si="2"/>
        <v>1.9828999999999999E-2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200</v>
      </c>
      <c r="B95">
        <v>2017</v>
      </c>
      <c r="C95">
        <v>10</v>
      </c>
      <c r="D95" s="2">
        <v>201710</v>
      </c>
      <c r="E95">
        <v>1.9931999999999998E-2</v>
      </c>
      <c r="F95">
        <f t="shared" si="2"/>
        <v>1.9031999999999997E-2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200</v>
      </c>
      <c r="B96">
        <v>2017</v>
      </c>
      <c r="C96">
        <v>11</v>
      </c>
      <c r="D96" s="2">
        <v>201711</v>
      </c>
      <c r="E96">
        <v>3.0973000000000001E-2</v>
      </c>
      <c r="F96">
        <f t="shared" si="2"/>
        <v>3.0173000000000002E-2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200</v>
      </c>
      <c r="B97">
        <v>2017</v>
      </c>
      <c r="C97">
        <v>12</v>
      </c>
      <c r="D97" s="2">
        <v>201712</v>
      </c>
      <c r="E97">
        <v>1.4445E-2</v>
      </c>
      <c r="F97">
        <f t="shared" si="2"/>
        <v>1.3545E-2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200</v>
      </c>
      <c r="B98">
        <v>2018</v>
      </c>
      <c r="C98">
        <v>1</v>
      </c>
      <c r="D98" s="2">
        <v>201801</v>
      </c>
      <c r="E98">
        <v>5.3532000000000003E-2</v>
      </c>
      <c r="F98">
        <f t="shared" ref="F98:F129" si="3">E98-K98</f>
        <v>5.2332000000000004E-2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200</v>
      </c>
      <c r="B99">
        <v>2018</v>
      </c>
      <c r="C99">
        <v>2</v>
      </c>
      <c r="D99" s="2">
        <v>201802</v>
      </c>
      <c r="E99">
        <v>-4.1133999999999997E-2</v>
      </c>
      <c r="F99">
        <f t="shared" si="3"/>
        <v>-4.2233999999999994E-2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200</v>
      </c>
      <c r="B100">
        <v>2018</v>
      </c>
      <c r="C100">
        <v>3</v>
      </c>
      <c r="D100" s="2">
        <v>201803</v>
      </c>
      <c r="E100">
        <v>-2.8839E-2</v>
      </c>
      <c r="F100">
        <f t="shared" si="3"/>
        <v>-2.9939E-2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200</v>
      </c>
      <c r="B101">
        <v>2018</v>
      </c>
      <c r="C101">
        <v>4</v>
      </c>
      <c r="D101" s="2">
        <v>201804</v>
      </c>
      <c r="E101">
        <v>6.3099999999999996E-3</v>
      </c>
      <c r="F101">
        <f t="shared" si="3"/>
        <v>4.9099999999999994E-3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200</v>
      </c>
      <c r="B102">
        <v>2018</v>
      </c>
      <c r="C102">
        <v>5</v>
      </c>
      <c r="D102" s="2">
        <v>201805</v>
      </c>
      <c r="E102">
        <v>2.0288E-2</v>
      </c>
      <c r="F102">
        <f t="shared" si="3"/>
        <v>1.8888000000000002E-2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200</v>
      </c>
      <c r="B103">
        <v>2018</v>
      </c>
      <c r="C103">
        <v>6</v>
      </c>
      <c r="D103" s="2">
        <v>201806</v>
      </c>
      <c r="E103">
        <v>-7.2300000000000001E-4</v>
      </c>
      <c r="F103">
        <f t="shared" si="3"/>
        <v>-2.1230000000000003E-3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200</v>
      </c>
      <c r="B104">
        <v>2018</v>
      </c>
      <c r="C104">
        <v>7</v>
      </c>
      <c r="D104" s="2">
        <v>201807</v>
      </c>
      <c r="E104">
        <v>3.7627000000000001E-2</v>
      </c>
      <c r="F104">
        <f t="shared" si="3"/>
        <v>3.6027000000000003E-2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200</v>
      </c>
      <c r="B105">
        <v>2018</v>
      </c>
      <c r="C105">
        <v>8</v>
      </c>
      <c r="D105" s="2">
        <v>201808</v>
      </c>
      <c r="E105">
        <v>3.2774999999999999E-2</v>
      </c>
      <c r="F105">
        <f t="shared" si="3"/>
        <v>3.1174999999999998E-2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200</v>
      </c>
      <c r="B106">
        <v>2018</v>
      </c>
      <c r="C106">
        <v>9</v>
      </c>
      <c r="D106" s="2">
        <v>201809</v>
      </c>
      <c r="E106">
        <v>5.7390000000000002E-3</v>
      </c>
      <c r="F106">
        <f t="shared" si="3"/>
        <v>4.2389999999999997E-3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200</v>
      </c>
      <c r="B107">
        <v>2018</v>
      </c>
      <c r="C107">
        <v>10</v>
      </c>
      <c r="D107" s="2">
        <v>201810</v>
      </c>
      <c r="E107">
        <v>-7.1835999999999997E-2</v>
      </c>
      <c r="F107">
        <f t="shared" si="3"/>
        <v>-7.3735999999999996E-2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200</v>
      </c>
      <c r="B108">
        <v>2018</v>
      </c>
      <c r="C108">
        <v>11</v>
      </c>
      <c r="D108" s="2">
        <v>201811</v>
      </c>
      <c r="E108">
        <v>1.2297000000000001E-2</v>
      </c>
      <c r="F108">
        <f t="shared" si="3"/>
        <v>1.0497000000000001E-2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200</v>
      </c>
      <c r="B109">
        <v>2018</v>
      </c>
      <c r="C109">
        <v>12</v>
      </c>
      <c r="D109" s="2">
        <v>201812</v>
      </c>
      <c r="E109">
        <v>-9.7874000000000003E-2</v>
      </c>
      <c r="F109">
        <f t="shared" si="3"/>
        <v>-9.9874000000000004E-2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200</v>
      </c>
      <c r="B110">
        <v>2019</v>
      </c>
      <c r="C110">
        <v>1</v>
      </c>
      <c r="D110" s="2">
        <v>201901</v>
      </c>
      <c r="E110">
        <v>8.8858999999999994E-2</v>
      </c>
      <c r="F110">
        <f t="shared" si="3"/>
        <v>8.6758999999999989E-2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200</v>
      </c>
      <c r="B111">
        <v>2019</v>
      </c>
      <c r="C111">
        <v>2</v>
      </c>
      <c r="D111" s="2">
        <v>201902</v>
      </c>
      <c r="E111">
        <v>2.6797000000000001E-2</v>
      </c>
      <c r="F111">
        <f t="shared" si="3"/>
        <v>2.4997000000000002E-2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200</v>
      </c>
      <c r="B112">
        <v>2019</v>
      </c>
      <c r="C112">
        <v>3</v>
      </c>
      <c r="D112" s="2">
        <v>201903</v>
      </c>
      <c r="E112">
        <v>4.7450000000000001E-3</v>
      </c>
      <c r="F112">
        <f t="shared" si="3"/>
        <v>2.8450000000000003E-3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200</v>
      </c>
      <c r="B113">
        <v>2019</v>
      </c>
      <c r="C113">
        <v>4</v>
      </c>
      <c r="D113" s="2">
        <v>201904</v>
      </c>
      <c r="E113">
        <v>3.5418999999999999E-2</v>
      </c>
      <c r="F113">
        <f t="shared" si="3"/>
        <v>3.3319000000000001E-2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200</v>
      </c>
      <c r="B114">
        <v>2019</v>
      </c>
      <c r="C114">
        <v>5</v>
      </c>
      <c r="D114" s="2">
        <v>201905</v>
      </c>
      <c r="E114">
        <v>-6.9934999999999997E-2</v>
      </c>
      <c r="F114">
        <f t="shared" si="3"/>
        <v>-7.2035000000000002E-2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200</v>
      </c>
      <c r="B115">
        <v>2019</v>
      </c>
      <c r="C115">
        <v>6</v>
      </c>
      <c r="D115" s="2">
        <v>201906</v>
      </c>
      <c r="E115">
        <v>6.6612000000000005E-2</v>
      </c>
      <c r="F115">
        <f t="shared" si="3"/>
        <v>6.4812000000000008E-2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200</v>
      </c>
      <c r="B116">
        <v>2019</v>
      </c>
      <c r="C116">
        <v>7</v>
      </c>
      <c r="D116" s="2">
        <v>201907</v>
      </c>
      <c r="E116">
        <v>1.8391000000000001E-2</v>
      </c>
      <c r="F116">
        <f t="shared" si="3"/>
        <v>1.6491000000000002E-2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200</v>
      </c>
      <c r="B117">
        <v>2019</v>
      </c>
      <c r="C117">
        <v>8</v>
      </c>
      <c r="D117" s="2">
        <v>201908</v>
      </c>
      <c r="E117">
        <v>-2.5207E-2</v>
      </c>
      <c r="F117">
        <f t="shared" si="3"/>
        <v>-2.6807000000000001E-2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200</v>
      </c>
      <c r="B118">
        <v>2019</v>
      </c>
      <c r="C118">
        <v>9</v>
      </c>
      <c r="D118" s="2">
        <v>201909</v>
      </c>
      <c r="E118">
        <v>2.3543000000000001E-2</v>
      </c>
      <c r="F118">
        <f t="shared" si="3"/>
        <v>2.1743000000000002E-2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200</v>
      </c>
      <c r="B119">
        <v>2019</v>
      </c>
      <c r="C119">
        <v>10</v>
      </c>
      <c r="D119" s="2">
        <v>201910</v>
      </c>
      <c r="E119">
        <v>2.6017999999999999E-2</v>
      </c>
      <c r="F119">
        <f t="shared" si="3"/>
        <v>2.4417999999999999E-2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200</v>
      </c>
      <c r="B120">
        <v>2019</v>
      </c>
      <c r="C120">
        <v>11</v>
      </c>
      <c r="D120" s="2">
        <v>201911</v>
      </c>
      <c r="E120">
        <v>3.7485999999999998E-2</v>
      </c>
      <c r="F120">
        <f t="shared" si="3"/>
        <v>3.6285999999999999E-2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200</v>
      </c>
      <c r="B121">
        <v>2019</v>
      </c>
      <c r="C121">
        <v>12</v>
      </c>
      <c r="D121" s="2">
        <v>201912</v>
      </c>
      <c r="E121">
        <v>2.9163999999999999E-2</v>
      </c>
      <c r="F121">
        <f t="shared" si="3"/>
        <v>2.7763999999999997E-2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200</v>
      </c>
      <c r="B122">
        <v>2020</v>
      </c>
      <c r="C122">
        <v>1</v>
      </c>
      <c r="D122" s="2">
        <v>202001</v>
      </c>
      <c r="E122">
        <v>3.617E-3</v>
      </c>
      <c r="F122">
        <f t="shared" si="3"/>
        <v>2.317E-3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200</v>
      </c>
      <c r="B123">
        <v>2020</v>
      </c>
      <c r="C123">
        <v>2</v>
      </c>
      <c r="D123" s="2">
        <v>202002</v>
      </c>
      <c r="E123">
        <v>-8.5404999999999995E-2</v>
      </c>
      <c r="F123">
        <f t="shared" si="3"/>
        <v>-8.6605000000000001E-2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200</v>
      </c>
      <c r="B124">
        <v>2020</v>
      </c>
      <c r="C124">
        <v>3</v>
      </c>
      <c r="D124" s="2">
        <v>202003</v>
      </c>
      <c r="E124">
        <v>-0.12923599999999999</v>
      </c>
      <c r="F124">
        <f t="shared" si="3"/>
        <v>-0.13053599999999999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200</v>
      </c>
      <c r="B125">
        <v>2020</v>
      </c>
      <c r="C125">
        <v>4</v>
      </c>
      <c r="D125" s="2">
        <v>202004</v>
      </c>
      <c r="E125">
        <v>0.128054</v>
      </c>
      <c r="F125">
        <f t="shared" si="3"/>
        <v>0.128054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200</v>
      </c>
      <c r="B126">
        <v>2020</v>
      </c>
      <c r="C126">
        <v>5</v>
      </c>
      <c r="D126" s="2">
        <v>202005</v>
      </c>
      <c r="E126">
        <v>4.4123999999999997E-2</v>
      </c>
      <c r="F126">
        <f t="shared" si="3"/>
        <v>4.4023999999999994E-2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200</v>
      </c>
      <c r="B127">
        <v>2020</v>
      </c>
      <c r="C127">
        <v>6</v>
      </c>
      <c r="D127" s="2">
        <v>202006</v>
      </c>
      <c r="E127">
        <v>1.6135E-2</v>
      </c>
      <c r="F127">
        <f t="shared" si="3"/>
        <v>1.6035000000000001E-2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200</v>
      </c>
      <c r="B128">
        <v>2020</v>
      </c>
      <c r="C128">
        <v>7</v>
      </c>
      <c r="D128" s="2">
        <v>202007</v>
      </c>
      <c r="E128">
        <v>5.1417999999999998E-2</v>
      </c>
      <c r="F128">
        <f t="shared" si="3"/>
        <v>5.1317999999999996E-2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200</v>
      </c>
      <c r="B129">
        <v>2020</v>
      </c>
      <c r="C129">
        <v>8</v>
      </c>
      <c r="D129" s="2">
        <v>202008</v>
      </c>
      <c r="E129">
        <v>7.2995000000000004E-2</v>
      </c>
      <c r="F129">
        <f t="shared" si="3"/>
        <v>7.2895000000000001E-2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200</v>
      </c>
      <c r="B130">
        <v>2020</v>
      </c>
      <c r="C130">
        <v>9</v>
      </c>
      <c r="D130" s="2">
        <v>202009</v>
      </c>
      <c r="E130">
        <v>-4.5241000000000003E-2</v>
      </c>
      <c r="F130">
        <f t="shared" ref="F130:F161" si="4">E130-K130</f>
        <v>-4.5341000000000006E-2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200</v>
      </c>
      <c r="B131">
        <v>2020</v>
      </c>
      <c r="C131">
        <v>10</v>
      </c>
      <c r="D131" s="2">
        <v>202010</v>
      </c>
      <c r="E131">
        <v>-3.3345E-2</v>
      </c>
      <c r="F131">
        <f t="shared" si="4"/>
        <v>-3.3445000000000003E-2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200</v>
      </c>
      <c r="B132">
        <v>2020</v>
      </c>
      <c r="C132">
        <v>11</v>
      </c>
      <c r="D132" s="2">
        <v>202011</v>
      </c>
      <c r="E132">
        <v>0.11183700000000001</v>
      </c>
      <c r="F132">
        <f t="shared" si="4"/>
        <v>0.111737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200</v>
      </c>
      <c r="B133">
        <v>2020</v>
      </c>
      <c r="C133">
        <v>12</v>
      </c>
      <c r="D133" s="2">
        <v>202012</v>
      </c>
      <c r="E133">
        <v>3.9352999999999999E-2</v>
      </c>
      <c r="F133">
        <f t="shared" si="4"/>
        <v>3.9252999999999996E-2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200</v>
      </c>
      <c r="B134">
        <v>2021</v>
      </c>
      <c r="C134">
        <v>1</v>
      </c>
      <c r="D134" s="2">
        <v>202101</v>
      </c>
      <c r="E134">
        <v>-3.029E-3</v>
      </c>
      <c r="F134">
        <f t="shared" si="4"/>
        <v>-3.1289999999999998E-3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200</v>
      </c>
      <c r="B135">
        <v>2021</v>
      </c>
      <c r="C135">
        <v>2</v>
      </c>
      <c r="D135" s="2">
        <v>202102</v>
      </c>
      <c r="E135">
        <v>3.1060000000000001E-2</v>
      </c>
      <c r="F135">
        <f t="shared" si="4"/>
        <v>3.1060000000000001E-2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200</v>
      </c>
      <c r="B136">
        <v>2021</v>
      </c>
      <c r="C136">
        <v>3</v>
      </c>
      <c r="D136" s="2">
        <v>202103</v>
      </c>
      <c r="E136">
        <v>5.5336999999999997E-2</v>
      </c>
      <c r="F136">
        <f t="shared" si="4"/>
        <v>5.5336999999999997E-2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200</v>
      </c>
      <c r="B137">
        <v>2021</v>
      </c>
      <c r="C137">
        <v>4</v>
      </c>
      <c r="D137" s="2">
        <v>202104</v>
      </c>
      <c r="E137">
        <v>5.3055999999999999E-2</v>
      </c>
      <c r="F137">
        <f t="shared" si="4"/>
        <v>5.3055999999999999E-2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200</v>
      </c>
      <c r="B138">
        <v>2021</v>
      </c>
      <c r="C138">
        <v>5</v>
      </c>
      <c r="D138" s="2">
        <v>202105</v>
      </c>
      <c r="E138">
        <v>5.0090000000000004E-3</v>
      </c>
      <c r="F138">
        <f t="shared" si="4"/>
        <v>5.0090000000000004E-3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200</v>
      </c>
      <c r="B139">
        <v>2021</v>
      </c>
      <c r="C139">
        <v>6</v>
      </c>
      <c r="D139" s="2">
        <v>202106</v>
      </c>
      <c r="E139">
        <v>2.0521999999999999E-2</v>
      </c>
      <c r="F139">
        <f t="shared" si="4"/>
        <v>2.0521999999999999E-2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200</v>
      </c>
      <c r="B140">
        <v>2021</v>
      </c>
      <c r="C140">
        <v>7</v>
      </c>
      <c r="D140" s="2">
        <v>202107</v>
      </c>
      <c r="E140">
        <v>2.0396000000000001E-2</v>
      </c>
      <c r="F140">
        <f t="shared" si="4"/>
        <v>2.0396000000000001E-2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200</v>
      </c>
      <c r="B141">
        <v>2021</v>
      </c>
      <c r="C141">
        <v>8</v>
      </c>
      <c r="D141" s="2">
        <v>202108</v>
      </c>
      <c r="E141">
        <v>3.2094999999999999E-2</v>
      </c>
      <c r="F141">
        <f t="shared" si="4"/>
        <v>3.2094999999999999E-2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200</v>
      </c>
      <c r="B142">
        <v>2021</v>
      </c>
      <c r="C142">
        <v>9</v>
      </c>
      <c r="D142" s="2">
        <v>202109</v>
      </c>
      <c r="E142">
        <v>-5.1827999999999999E-2</v>
      </c>
      <c r="F142">
        <f t="shared" si="4"/>
        <v>-5.1827999999999999E-2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200</v>
      </c>
      <c r="B143">
        <v>2021</v>
      </c>
      <c r="C143">
        <v>10</v>
      </c>
      <c r="D143" s="2">
        <v>202110</v>
      </c>
      <c r="E143">
        <v>6.5305000000000002E-2</v>
      </c>
      <c r="F143">
        <f t="shared" si="4"/>
        <v>6.5305000000000002E-2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200</v>
      </c>
      <c r="B144">
        <v>2021</v>
      </c>
      <c r="C144">
        <v>11</v>
      </c>
      <c r="D144" s="2">
        <v>202111</v>
      </c>
      <c r="E144">
        <v>-1.2152E-2</v>
      </c>
      <c r="F144">
        <f t="shared" si="4"/>
        <v>-1.2152E-2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200</v>
      </c>
      <c r="B145">
        <v>2021</v>
      </c>
      <c r="C145">
        <v>12</v>
      </c>
      <c r="D145" s="2">
        <v>202112</v>
      </c>
      <c r="E145">
        <v>4.7960000000000003E-2</v>
      </c>
      <c r="F145">
        <f t="shared" si="4"/>
        <v>4.786E-2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200</v>
      </c>
      <c r="B146">
        <v>2022</v>
      </c>
      <c r="C146">
        <v>1</v>
      </c>
      <c r="D146" s="2">
        <v>202201</v>
      </c>
      <c r="E146">
        <v>-4.8053999999999999E-2</v>
      </c>
      <c r="F146">
        <f t="shared" si="4"/>
        <v>-4.8053999999999999E-2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200</v>
      </c>
      <c r="B147">
        <v>2022</v>
      </c>
      <c r="C147">
        <v>2</v>
      </c>
      <c r="D147" s="2">
        <v>202202</v>
      </c>
      <c r="E147">
        <v>-2.9392999999999999E-2</v>
      </c>
      <c r="F147">
        <f t="shared" si="4"/>
        <v>-2.9392999999999999E-2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200</v>
      </c>
      <c r="B148">
        <v>2022</v>
      </c>
      <c r="C148">
        <v>3</v>
      </c>
      <c r="D148" s="2">
        <v>202203</v>
      </c>
      <c r="E148">
        <v>3.3903999999999997E-2</v>
      </c>
      <c r="F148">
        <f t="shared" si="4"/>
        <v>3.3803999999999994E-2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200</v>
      </c>
      <c r="B149">
        <v>2022</v>
      </c>
      <c r="C149">
        <v>4</v>
      </c>
      <c r="D149" s="2">
        <v>202204</v>
      </c>
      <c r="E149">
        <v>-7.6727000000000004E-2</v>
      </c>
      <c r="F149">
        <f t="shared" si="4"/>
        <v>-7.6827000000000006E-2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200</v>
      </c>
      <c r="B150">
        <v>2022</v>
      </c>
      <c r="C150">
        <v>5</v>
      </c>
      <c r="D150" s="2">
        <v>202205</v>
      </c>
      <c r="E150">
        <v>1.2414E-2</v>
      </c>
      <c r="F150">
        <f t="shared" si="4"/>
        <v>1.2114E-2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200</v>
      </c>
      <c r="B151">
        <v>2022</v>
      </c>
      <c r="C151">
        <v>6</v>
      </c>
      <c r="D151" s="2">
        <v>202206</v>
      </c>
      <c r="E151">
        <v>-8.1743999999999997E-2</v>
      </c>
      <c r="F151">
        <f t="shared" si="4"/>
        <v>-8.2344000000000001E-2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200</v>
      </c>
      <c r="B152">
        <v>2022</v>
      </c>
      <c r="C152">
        <v>7</v>
      </c>
      <c r="D152" s="2">
        <v>202207</v>
      </c>
      <c r="E152">
        <v>8.1601999999999994E-2</v>
      </c>
      <c r="F152">
        <f t="shared" si="4"/>
        <v>8.0801999999999999E-2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200</v>
      </c>
      <c r="B153">
        <v>2022</v>
      </c>
      <c r="C153">
        <v>8</v>
      </c>
      <c r="D153" s="2">
        <v>202208</v>
      </c>
      <c r="E153">
        <v>-3.0178E-2</v>
      </c>
      <c r="F153">
        <f t="shared" si="4"/>
        <v>-3.2078000000000002E-2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200</v>
      </c>
      <c r="B154">
        <v>2022</v>
      </c>
      <c r="C154">
        <v>9</v>
      </c>
      <c r="D154" s="2">
        <v>202209</v>
      </c>
      <c r="E154">
        <v>-8.8401999999999994E-2</v>
      </c>
      <c r="F154">
        <f t="shared" si="4"/>
        <v>-9.0301999999999993E-2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200</v>
      </c>
      <c r="B155">
        <v>2022</v>
      </c>
      <c r="C155">
        <v>10</v>
      </c>
      <c r="D155" s="2">
        <v>202210</v>
      </c>
      <c r="E155">
        <v>8.9604000000000003E-2</v>
      </c>
      <c r="F155">
        <f t="shared" si="4"/>
        <v>8.7304000000000007E-2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200</v>
      </c>
      <c r="B156">
        <v>2022</v>
      </c>
      <c r="C156">
        <v>11</v>
      </c>
      <c r="D156" s="2">
        <v>202211</v>
      </c>
      <c r="E156">
        <v>4.6280000000000002E-2</v>
      </c>
      <c r="F156">
        <f t="shared" si="4"/>
        <v>4.3380000000000002E-2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200</v>
      </c>
      <c r="B157">
        <v>2022</v>
      </c>
      <c r="C157">
        <v>12</v>
      </c>
      <c r="D157" s="2">
        <v>202212</v>
      </c>
      <c r="E157">
        <v>-6.3062000000000007E-2</v>
      </c>
      <c r="F157">
        <f t="shared" si="4"/>
        <v>-6.6362000000000004E-2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200</v>
      </c>
      <c r="B158">
        <v>2023</v>
      </c>
      <c r="C158">
        <v>1</v>
      </c>
      <c r="D158" s="2">
        <v>202301</v>
      </c>
      <c r="E158">
        <v>6.3980999999999996E-2</v>
      </c>
      <c r="F158">
        <f t="shared" si="4"/>
        <v>6.0480999999999993E-2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200</v>
      </c>
      <c r="B159">
        <v>2023</v>
      </c>
      <c r="C159">
        <v>2</v>
      </c>
      <c r="D159" s="2">
        <v>202302</v>
      </c>
      <c r="E159">
        <v>-2.4128E-2</v>
      </c>
      <c r="F159">
        <f t="shared" si="4"/>
        <v>-2.7528E-2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200</v>
      </c>
      <c r="B160">
        <v>2023</v>
      </c>
      <c r="C160">
        <v>3</v>
      </c>
      <c r="D160" s="2">
        <v>202303</v>
      </c>
      <c r="E160">
        <v>2.5864999999999999E-2</v>
      </c>
      <c r="F160">
        <f t="shared" si="4"/>
        <v>2.2265E-2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200</v>
      </c>
      <c r="B161">
        <v>2023</v>
      </c>
      <c r="C161">
        <v>4</v>
      </c>
      <c r="D161" s="2">
        <v>202304</v>
      </c>
      <c r="E161">
        <v>1.3348E-2</v>
      </c>
      <c r="F161">
        <f t="shared" si="4"/>
        <v>9.8480000000000009E-3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200</v>
      </c>
      <c r="B162">
        <v>2023</v>
      </c>
      <c r="C162">
        <v>5</v>
      </c>
      <c r="D162" s="2">
        <v>202305</v>
      </c>
      <c r="E162">
        <v>1.0611000000000001E-2</v>
      </c>
      <c r="F162">
        <f>E162-K162</f>
        <v>7.0110000000000007E-3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200</v>
      </c>
      <c r="B163">
        <v>2023</v>
      </c>
      <c r="C163">
        <v>6</v>
      </c>
      <c r="D163" s="2">
        <v>202306</v>
      </c>
      <c r="E163">
        <v>7.6032000000000002E-2</v>
      </c>
      <c r="F163">
        <f>E163-K163</f>
        <v>7.2031999999999999E-2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200</v>
      </c>
      <c r="B164">
        <v>2023</v>
      </c>
      <c r="C164">
        <v>7</v>
      </c>
      <c r="D164" s="2">
        <v>202307</v>
      </c>
      <c r="E164">
        <v>3.2301000000000003E-2</v>
      </c>
      <c r="F164">
        <f>E164-K164</f>
        <v>2.7801000000000003E-2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200</v>
      </c>
      <c r="B165">
        <v>2023</v>
      </c>
      <c r="C165">
        <v>8</v>
      </c>
      <c r="D165" s="2">
        <v>202308</v>
      </c>
      <c r="E165">
        <v>-1.3037999999999999E-2</v>
      </c>
      <c r="F165">
        <f>E165-K165</f>
        <v>-1.7537999999999998E-2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200</v>
      </c>
      <c r="B166">
        <v>2023</v>
      </c>
      <c r="C166">
        <v>9</v>
      </c>
      <c r="D166" s="2">
        <v>202309</v>
      </c>
      <c r="E166">
        <v>-4.3593E-2</v>
      </c>
      <c r="F166">
        <f t="shared" ref="F166:F175" si="5">E166-K166</f>
        <v>-4.7892999999999998E-2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200</v>
      </c>
      <c r="B167">
        <v>2023</v>
      </c>
      <c r="C167">
        <v>10</v>
      </c>
      <c r="D167" s="2">
        <v>202310</v>
      </c>
      <c r="E167">
        <v>-2.1063999999999999E-2</v>
      </c>
      <c r="F167">
        <f t="shared" si="5"/>
        <v>-2.5763999999999999E-2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200</v>
      </c>
      <c r="B168">
        <v>2023</v>
      </c>
      <c r="C168">
        <v>11</v>
      </c>
      <c r="D168" s="2">
        <v>202311</v>
      </c>
      <c r="E168">
        <v>9.0652999999999997E-2</v>
      </c>
      <c r="F168">
        <f t="shared" si="5"/>
        <v>8.6252999999999996E-2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200</v>
      </c>
      <c r="B169">
        <v>2023</v>
      </c>
      <c r="C169">
        <v>12</v>
      </c>
      <c r="D169" s="2">
        <v>202312</v>
      </c>
      <c r="E169">
        <v>4.7836999999999998E-2</v>
      </c>
      <c r="F169">
        <f t="shared" si="5"/>
        <v>4.3536999999999999E-2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200</v>
      </c>
      <c r="B170">
        <v>2024</v>
      </c>
      <c r="C170">
        <v>1</v>
      </c>
      <c r="D170" s="2">
        <v>202401</v>
      </c>
      <c r="E170">
        <v>2.5953E-2</v>
      </c>
      <c r="F170">
        <f t="shared" si="5"/>
        <v>2.1253000000000001E-2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200</v>
      </c>
      <c r="B171">
        <v>2024</v>
      </c>
      <c r="C171">
        <v>2</v>
      </c>
      <c r="D171" s="2">
        <v>202402</v>
      </c>
      <c r="E171">
        <v>5.6527000000000001E-2</v>
      </c>
      <c r="F171">
        <f t="shared" si="5"/>
        <v>5.2326999999999999E-2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200</v>
      </c>
      <c r="B172">
        <v>2024</v>
      </c>
      <c r="C172">
        <v>3</v>
      </c>
      <c r="D172" s="2">
        <v>202403</v>
      </c>
      <c r="E172">
        <v>4.3452999999999999E-2</v>
      </c>
      <c r="F172">
        <f t="shared" si="5"/>
        <v>3.9153E-2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200</v>
      </c>
      <c r="B173">
        <v>2024</v>
      </c>
      <c r="C173">
        <v>4</v>
      </c>
      <c r="D173" s="2">
        <v>202404</v>
      </c>
      <c r="E173">
        <v>-4.3908999999999997E-2</v>
      </c>
      <c r="F173">
        <f t="shared" si="5"/>
        <v>-4.8608999999999999E-2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200</v>
      </c>
      <c r="B174">
        <v>2024</v>
      </c>
      <c r="C174">
        <v>5</v>
      </c>
      <c r="D174" s="2">
        <v>202405</v>
      </c>
      <c r="E174">
        <v>5.5111E-2</v>
      </c>
      <c r="F174">
        <f t="shared" si="5"/>
        <v>5.0710999999999999E-2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200</v>
      </c>
      <c r="B175">
        <v>2024</v>
      </c>
      <c r="C175">
        <v>6</v>
      </c>
      <c r="D175" s="2">
        <v>202406</v>
      </c>
      <c r="E175">
        <v>3.2575E-2</v>
      </c>
      <c r="F175">
        <f t="shared" si="5"/>
        <v>2.8475E-2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  <row r="176" spans="1:11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1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199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202</v>
      </c>
      <c r="B2">
        <v>2010</v>
      </c>
      <c r="C2">
        <v>1</v>
      </c>
      <c r="D2" s="2">
        <v>201001</v>
      </c>
      <c r="E2">
        <v>-3.3288999999999999E-2</v>
      </c>
      <c r="F2">
        <f t="shared" ref="F2:F33" si="0">E2-K2</f>
        <v>-3.3288999999999999E-2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202</v>
      </c>
      <c r="B3">
        <v>2010</v>
      </c>
      <c r="C3">
        <v>2</v>
      </c>
      <c r="D3" s="2">
        <v>201002</v>
      </c>
      <c r="E3">
        <v>4.4077999999999999E-2</v>
      </c>
      <c r="F3">
        <f t="shared" si="0"/>
        <v>4.4077999999999999E-2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202</v>
      </c>
      <c r="B4">
        <v>2010</v>
      </c>
      <c r="C4">
        <v>3</v>
      </c>
      <c r="D4" s="2">
        <v>201003</v>
      </c>
      <c r="E4">
        <v>6.5912999999999999E-2</v>
      </c>
      <c r="F4">
        <f t="shared" si="0"/>
        <v>6.5812999999999997E-2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202</v>
      </c>
      <c r="B5">
        <v>2010</v>
      </c>
      <c r="C5">
        <v>4</v>
      </c>
      <c r="D5" s="2">
        <v>201004</v>
      </c>
      <c r="E5">
        <v>3.2203000000000002E-2</v>
      </c>
      <c r="F5">
        <f t="shared" si="0"/>
        <v>3.2103E-2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202</v>
      </c>
      <c r="B6">
        <v>2010</v>
      </c>
      <c r="C6">
        <v>5</v>
      </c>
      <c r="D6" s="2">
        <v>201005</v>
      </c>
      <c r="E6">
        <v>-6.9151000000000004E-2</v>
      </c>
      <c r="F6">
        <f t="shared" si="0"/>
        <v>-6.9251000000000007E-2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202</v>
      </c>
      <c r="B7">
        <v>2010</v>
      </c>
      <c r="C7">
        <v>6</v>
      </c>
      <c r="D7" s="2">
        <v>201006</v>
      </c>
      <c r="E7">
        <v>-2.7651999999999999E-2</v>
      </c>
      <c r="F7">
        <f t="shared" si="0"/>
        <v>-2.7751999999999999E-2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202</v>
      </c>
      <c r="B8">
        <v>2010</v>
      </c>
      <c r="C8">
        <v>7</v>
      </c>
      <c r="D8" s="2">
        <v>201007</v>
      </c>
      <c r="E8">
        <v>6.0696E-2</v>
      </c>
      <c r="F8">
        <f t="shared" si="0"/>
        <v>6.0595999999999997E-2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202</v>
      </c>
      <c r="B9">
        <v>2010</v>
      </c>
      <c r="C9">
        <v>8</v>
      </c>
      <c r="D9" s="2">
        <v>201008</v>
      </c>
      <c r="E9">
        <v>-3.8816000000000003E-2</v>
      </c>
      <c r="F9">
        <f t="shared" si="0"/>
        <v>-3.8916000000000006E-2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202</v>
      </c>
      <c r="B10">
        <v>2010</v>
      </c>
      <c r="C10">
        <v>9</v>
      </c>
      <c r="D10" s="2">
        <v>201009</v>
      </c>
      <c r="E10">
        <v>9.7476999999999994E-2</v>
      </c>
      <c r="F10">
        <f t="shared" si="0"/>
        <v>9.7376999999999991E-2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202</v>
      </c>
      <c r="B11">
        <v>2010</v>
      </c>
      <c r="C11">
        <v>10</v>
      </c>
      <c r="D11" s="2">
        <v>201010</v>
      </c>
      <c r="E11">
        <v>3.5543999999999999E-2</v>
      </c>
      <c r="F11">
        <f t="shared" si="0"/>
        <v>3.5443999999999996E-2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202</v>
      </c>
      <c r="B12">
        <v>2010</v>
      </c>
      <c r="C12">
        <v>11</v>
      </c>
      <c r="D12" s="2">
        <v>201011</v>
      </c>
      <c r="E12">
        <v>7.927E-3</v>
      </c>
      <c r="F12">
        <f t="shared" si="0"/>
        <v>7.8270000000000006E-3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202</v>
      </c>
      <c r="B13">
        <v>2010</v>
      </c>
      <c r="C13">
        <v>12</v>
      </c>
      <c r="D13" s="2">
        <v>201012</v>
      </c>
      <c r="E13">
        <v>4.9528000000000003E-2</v>
      </c>
      <c r="F13">
        <f t="shared" si="0"/>
        <v>4.9428E-2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202</v>
      </c>
      <c r="B14">
        <v>2011</v>
      </c>
      <c r="C14">
        <v>1</v>
      </c>
      <c r="D14" s="2">
        <v>201101</v>
      </c>
      <c r="E14">
        <v>3.0974000000000002E-2</v>
      </c>
      <c r="F14">
        <f t="shared" si="0"/>
        <v>3.0874000000000002E-2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202</v>
      </c>
      <c r="B15">
        <v>2011</v>
      </c>
      <c r="C15">
        <v>2</v>
      </c>
      <c r="D15" s="2">
        <v>201102</v>
      </c>
      <c r="E15">
        <v>3.7057E-2</v>
      </c>
      <c r="F15">
        <f t="shared" si="0"/>
        <v>3.6956999999999997E-2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202</v>
      </c>
      <c r="B16">
        <v>2011</v>
      </c>
      <c r="C16">
        <v>3</v>
      </c>
      <c r="D16" s="2">
        <v>201103</v>
      </c>
      <c r="E16">
        <v>1.9552E-2</v>
      </c>
      <c r="F16">
        <f t="shared" si="0"/>
        <v>1.9452000000000001E-2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202</v>
      </c>
      <c r="B17">
        <v>2011</v>
      </c>
      <c r="C17">
        <v>4</v>
      </c>
      <c r="D17" s="2">
        <v>201104</v>
      </c>
      <c r="E17">
        <v>3.0880000000000001E-2</v>
      </c>
      <c r="F17">
        <f t="shared" si="0"/>
        <v>3.0880000000000001E-2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202</v>
      </c>
      <c r="B18">
        <v>2011</v>
      </c>
      <c r="C18">
        <v>5</v>
      </c>
      <c r="D18" s="2">
        <v>201105</v>
      </c>
      <c r="E18">
        <v>-6.7080000000000004E-3</v>
      </c>
      <c r="F18">
        <f t="shared" si="0"/>
        <v>-6.7080000000000004E-3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202</v>
      </c>
      <c r="B19">
        <v>2011</v>
      </c>
      <c r="C19">
        <v>6</v>
      </c>
      <c r="D19" s="2">
        <v>201106</v>
      </c>
      <c r="E19">
        <v>-5.4660000000000004E-3</v>
      </c>
      <c r="F19">
        <f t="shared" si="0"/>
        <v>-5.4660000000000004E-3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202</v>
      </c>
      <c r="B20">
        <v>2011</v>
      </c>
      <c r="C20">
        <v>7</v>
      </c>
      <c r="D20" s="2">
        <v>201107</v>
      </c>
      <c r="E20">
        <v>-4.3466999999999999E-2</v>
      </c>
      <c r="F20">
        <f t="shared" si="0"/>
        <v>-4.3466999999999999E-2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202</v>
      </c>
      <c r="B21">
        <v>2011</v>
      </c>
      <c r="C21">
        <v>8</v>
      </c>
      <c r="D21" s="2">
        <v>201108</v>
      </c>
      <c r="E21">
        <v>-6.1445E-2</v>
      </c>
      <c r="F21">
        <f t="shared" si="0"/>
        <v>-6.1545000000000002E-2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202</v>
      </c>
      <c r="B22">
        <v>2011</v>
      </c>
      <c r="C22">
        <v>9</v>
      </c>
      <c r="D22" s="2">
        <v>201109</v>
      </c>
      <c r="E22">
        <v>-9.0323000000000001E-2</v>
      </c>
      <c r="F22">
        <f t="shared" si="0"/>
        <v>-9.0323000000000001E-2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202</v>
      </c>
      <c r="B23">
        <v>2011</v>
      </c>
      <c r="C23">
        <v>10</v>
      </c>
      <c r="D23" s="2">
        <v>201110</v>
      </c>
      <c r="E23">
        <v>0.121308</v>
      </c>
      <c r="F23">
        <f t="shared" si="0"/>
        <v>0.121308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202</v>
      </c>
      <c r="B24">
        <v>2011</v>
      </c>
      <c r="C24">
        <v>11</v>
      </c>
      <c r="D24" s="2">
        <v>201111</v>
      </c>
      <c r="E24">
        <v>7.0720000000000002E-3</v>
      </c>
      <c r="F24">
        <f t="shared" si="0"/>
        <v>7.0720000000000002E-3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202</v>
      </c>
      <c r="B25">
        <v>2011</v>
      </c>
      <c r="C25">
        <v>12</v>
      </c>
      <c r="D25" s="2">
        <v>201112</v>
      </c>
      <c r="E25">
        <v>1.2171E-2</v>
      </c>
      <c r="F25">
        <f t="shared" si="0"/>
        <v>1.2171E-2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202</v>
      </c>
      <c r="B26">
        <v>2012</v>
      </c>
      <c r="C26">
        <v>1</v>
      </c>
      <c r="D26" s="2">
        <v>201201</v>
      </c>
      <c r="E26">
        <v>4.4179999999999997E-2</v>
      </c>
      <c r="F26">
        <f t="shared" si="0"/>
        <v>4.4179999999999997E-2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202</v>
      </c>
      <c r="B27">
        <v>2012</v>
      </c>
      <c r="C27">
        <v>2</v>
      </c>
      <c r="D27" s="2">
        <v>201202</v>
      </c>
      <c r="E27">
        <v>4.3164000000000001E-2</v>
      </c>
      <c r="F27">
        <f t="shared" si="0"/>
        <v>4.3164000000000001E-2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202</v>
      </c>
      <c r="B28">
        <v>2012</v>
      </c>
      <c r="C28">
        <v>3</v>
      </c>
      <c r="D28" s="2">
        <v>201203</v>
      </c>
      <c r="E28">
        <v>1.3495999999999999E-2</v>
      </c>
      <c r="F28">
        <f t="shared" si="0"/>
        <v>1.3495999999999999E-2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202</v>
      </c>
      <c r="B29">
        <v>2012</v>
      </c>
      <c r="C29">
        <v>4</v>
      </c>
      <c r="D29" s="2">
        <v>201204</v>
      </c>
      <c r="E29">
        <v>5.4349999999999997E-3</v>
      </c>
      <c r="F29">
        <f t="shared" si="0"/>
        <v>5.4349999999999997E-3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202</v>
      </c>
      <c r="B30">
        <v>2012</v>
      </c>
      <c r="C30">
        <v>5</v>
      </c>
      <c r="D30" s="2">
        <v>201205</v>
      </c>
      <c r="E30">
        <v>-5.3203E-2</v>
      </c>
      <c r="F30">
        <f t="shared" si="0"/>
        <v>-5.3303000000000003E-2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202</v>
      </c>
      <c r="B31">
        <v>2012</v>
      </c>
      <c r="C31">
        <v>6</v>
      </c>
      <c r="D31" s="2">
        <v>201206</v>
      </c>
      <c r="E31">
        <v>2.5770000000000001E-2</v>
      </c>
      <c r="F31">
        <f t="shared" si="0"/>
        <v>2.5770000000000001E-2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202</v>
      </c>
      <c r="B32">
        <v>2012</v>
      </c>
      <c r="C32">
        <v>7</v>
      </c>
      <c r="D32" s="2">
        <v>201207</v>
      </c>
      <c r="E32">
        <v>3.251E-3</v>
      </c>
      <c r="F32">
        <f t="shared" si="0"/>
        <v>3.251E-3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202</v>
      </c>
      <c r="B33">
        <v>2012</v>
      </c>
      <c r="C33">
        <v>8</v>
      </c>
      <c r="D33" s="2">
        <v>201208</v>
      </c>
      <c r="E33">
        <v>1.8692E-2</v>
      </c>
      <c r="F33">
        <f t="shared" si="0"/>
        <v>1.8592000000000001E-2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202</v>
      </c>
      <c r="B34">
        <v>2012</v>
      </c>
      <c r="C34">
        <v>9</v>
      </c>
      <c r="D34" s="2">
        <v>201209</v>
      </c>
      <c r="E34">
        <v>1.9451E-2</v>
      </c>
      <c r="F34">
        <f t="shared" ref="F34:F65" si="1">E34-K34</f>
        <v>1.9351E-2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202</v>
      </c>
      <c r="B35">
        <v>2012</v>
      </c>
      <c r="C35">
        <v>10</v>
      </c>
      <c r="D35" s="2">
        <v>201210</v>
      </c>
      <c r="E35">
        <v>-1.787E-3</v>
      </c>
      <c r="F35">
        <f t="shared" si="1"/>
        <v>-1.887E-3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202</v>
      </c>
      <c r="B36">
        <v>2012</v>
      </c>
      <c r="C36">
        <v>11</v>
      </c>
      <c r="D36" s="2">
        <v>201211</v>
      </c>
      <c r="E36">
        <v>1.1353E-2</v>
      </c>
      <c r="F36">
        <f t="shared" si="1"/>
        <v>1.1253000000000001E-2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202</v>
      </c>
      <c r="B37">
        <v>2012</v>
      </c>
      <c r="C37">
        <v>12</v>
      </c>
      <c r="D37" s="2">
        <v>201212</v>
      </c>
      <c r="E37">
        <v>1.6372000000000001E-2</v>
      </c>
      <c r="F37">
        <f t="shared" si="1"/>
        <v>1.6272000000000002E-2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202</v>
      </c>
      <c r="B38">
        <v>2013</v>
      </c>
      <c r="C38">
        <v>1</v>
      </c>
      <c r="D38" s="2">
        <v>201301</v>
      </c>
      <c r="E38">
        <v>7.3476E-2</v>
      </c>
      <c r="F38">
        <f t="shared" si="1"/>
        <v>7.3476E-2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202</v>
      </c>
      <c r="B39">
        <v>2013</v>
      </c>
      <c r="C39">
        <v>2</v>
      </c>
      <c r="D39" s="2">
        <v>201302</v>
      </c>
      <c r="E39">
        <v>2.3997999999999998E-2</v>
      </c>
      <c r="F39">
        <f t="shared" si="1"/>
        <v>2.3997999999999998E-2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202</v>
      </c>
      <c r="B40">
        <v>2013</v>
      </c>
      <c r="C40">
        <v>3</v>
      </c>
      <c r="D40" s="2">
        <v>201303</v>
      </c>
      <c r="E40">
        <v>4.2889999999999998E-2</v>
      </c>
      <c r="F40">
        <f t="shared" si="1"/>
        <v>4.2889999999999998E-2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202</v>
      </c>
      <c r="B41">
        <v>2013</v>
      </c>
      <c r="C41">
        <v>4</v>
      </c>
      <c r="D41" s="2">
        <v>201304</v>
      </c>
      <c r="E41">
        <v>9.5379999999999996E-3</v>
      </c>
      <c r="F41">
        <f t="shared" si="1"/>
        <v>9.5379999999999996E-3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202</v>
      </c>
      <c r="B42">
        <v>2013</v>
      </c>
      <c r="C42">
        <v>5</v>
      </c>
      <c r="D42" s="2">
        <v>201305</v>
      </c>
      <c r="E42">
        <v>1.4943E-2</v>
      </c>
      <c r="F42">
        <f t="shared" si="1"/>
        <v>1.4943E-2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202</v>
      </c>
      <c r="B43">
        <v>2013</v>
      </c>
      <c r="C43">
        <v>6</v>
      </c>
      <c r="D43" s="2">
        <v>201306</v>
      </c>
      <c r="E43">
        <v>-7.0399999999999998E-4</v>
      </c>
      <c r="F43">
        <f t="shared" si="1"/>
        <v>-7.0399999999999998E-4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202</v>
      </c>
      <c r="B44">
        <v>2013</v>
      </c>
      <c r="C44">
        <v>7</v>
      </c>
      <c r="D44" s="2">
        <v>201307</v>
      </c>
      <c r="E44">
        <v>4.6131999999999999E-2</v>
      </c>
      <c r="F44">
        <f t="shared" si="1"/>
        <v>4.6131999999999999E-2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202</v>
      </c>
      <c r="B45">
        <v>2013</v>
      </c>
      <c r="C45">
        <v>8</v>
      </c>
      <c r="D45" s="2">
        <v>201308</v>
      </c>
      <c r="E45">
        <v>-2.4296000000000002E-2</v>
      </c>
      <c r="F45">
        <f t="shared" si="1"/>
        <v>-2.4296000000000002E-2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202</v>
      </c>
      <c r="B46">
        <v>2013</v>
      </c>
      <c r="C46">
        <v>9</v>
      </c>
      <c r="D46" s="2">
        <v>201309</v>
      </c>
      <c r="E46">
        <v>4.5634000000000001E-2</v>
      </c>
      <c r="F46">
        <f t="shared" si="1"/>
        <v>4.5634000000000001E-2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202</v>
      </c>
      <c r="B47">
        <v>2013</v>
      </c>
      <c r="C47">
        <v>10</v>
      </c>
      <c r="D47" s="2">
        <v>201310</v>
      </c>
      <c r="E47">
        <v>3.7711000000000001E-2</v>
      </c>
      <c r="F47">
        <f t="shared" si="1"/>
        <v>3.7711000000000001E-2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202</v>
      </c>
      <c r="B48">
        <v>2013</v>
      </c>
      <c r="C48">
        <v>11</v>
      </c>
      <c r="D48" s="2">
        <v>201311</v>
      </c>
      <c r="E48">
        <v>1.8768E-2</v>
      </c>
      <c r="F48">
        <f t="shared" si="1"/>
        <v>1.8768E-2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202</v>
      </c>
      <c r="B49">
        <v>2013</v>
      </c>
      <c r="C49">
        <v>12</v>
      </c>
      <c r="D49" s="2">
        <v>201312</v>
      </c>
      <c r="E49">
        <v>2.6869000000000001E-2</v>
      </c>
      <c r="F49">
        <f t="shared" si="1"/>
        <v>2.6869000000000001E-2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202</v>
      </c>
      <c r="B50">
        <v>2014</v>
      </c>
      <c r="C50">
        <v>1</v>
      </c>
      <c r="D50" s="2">
        <v>201401</v>
      </c>
      <c r="E50">
        <v>-3.1143000000000001E-2</v>
      </c>
      <c r="F50">
        <f t="shared" si="1"/>
        <v>-3.1143000000000001E-2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202</v>
      </c>
      <c r="B51">
        <v>2014</v>
      </c>
      <c r="C51">
        <v>2</v>
      </c>
      <c r="D51" s="2">
        <v>201402</v>
      </c>
      <c r="E51">
        <v>4.8023000000000003E-2</v>
      </c>
      <c r="F51">
        <f t="shared" si="1"/>
        <v>4.8023000000000003E-2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202</v>
      </c>
      <c r="B52">
        <v>2014</v>
      </c>
      <c r="C52">
        <v>3</v>
      </c>
      <c r="D52" s="2">
        <v>201403</v>
      </c>
      <c r="E52">
        <v>5.2810000000000001E-3</v>
      </c>
      <c r="F52">
        <f t="shared" si="1"/>
        <v>5.2810000000000001E-3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202</v>
      </c>
      <c r="B53">
        <v>2014</v>
      </c>
      <c r="C53">
        <v>4</v>
      </c>
      <c r="D53" s="2">
        <v>201404</v>
      </c>
      <c r="E53">
        <v>-1.6379999999999999E-3</v>
      </c>
      <c r="F53">
        <f t="shared" si="1"/>
        <v>-1.6379999999999999E-3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202</v>
      </c>
      <c r="B54">
        <v>2014</v>
      </c>
      <c r="C54">
        <v>5</v>
      </c>
      <c r="D54" s="2">
        <v>201405</v>
      </c>
      <c r="E54">
        <v>2.3179999999999999E-2</v>
      </c>
      <c r="F54">
        <f t="shared" si="1"/>
        <v>2.3179999999999999E-2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202</v>
      </c>
      <c r="B55">
        <v>2014</v>
      </c>
      <c r="C55">
        <v>6</v>
      </c>
      <c r="D55" s="2">
        <v>201406</v>
      </c>
      <c r="E55">
        <v>2.5637E-2</v>
      </c>
      <c r="F55">
        <f t="shared" si="1"/>
        <v>2.5637E-2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202</v>
      </c>
      <c r="B56">
        <v>2014</v>
      </c>
      <c r="C56">
        <v>7</v>
      </c>
      <c r="D56" s="2">
        <v>201407</v>
      </c>
      <c r="E56">
        <v>-2.2630000000000001E-2</v>
      </c>
      <c r="F56">
        <f t="shared" si="1"/>
        <v>-2.2630000000000001E-2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202</v>
      </c>
      <c r="B57">
        <v>2014</v>
      </c>
      <c r="C57">
        <v>8</v>
      </c>
      <c r="D57" s="2">
        <v>201408</v>
      </c>
      <c r="E57">
        <v>5.1975E-2</v>
      </c>
      <c r="F57">
        <f t="shared" si="1"/>
        <v>5.1975E-2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202</v>
      </c>
      <c r="B58">
        <v>2014</v>
      </c>
      <c r="C58">
        <v>9</v>
      </c>
      <c r="D58" s="2">
        <v>201409</v>
      </c>
      <c r="E58">
        <v>-3.4949000000000001E-2</v>
      </c>
      <c r="F58">
        <f t="shared" si="1"/>
        <v>-3.4949000000000001E-2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202</v>
      </c>
      <c r="B59">
        <v>2014</v>
      </c>
      <c r="C59">
        <v>10</v>
      </c>
      <c r="D59" s="2">
        <v>201410</v>
      </c>
      <c r="E59">
        <v>2.5572999999999999E-2</v>
      </c>
      <c r="F59">
        <f t="shared" si="1"/>
        <v>2.5572999999999999E-2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202</v>
      </c>
      <c r="B60">
        <v>2014</v>
      </c>
      <c r="C60">
        <v>11</v>
      </c>
      <c r="D60" s="2">
        <v>201411</v>
      </c>
      <c r="E60">
        <v>5.2890000000000003E-3</v>
      </c>
      <c r="F60">
        <f t="shared" si="1"/>
        <v>5.2890000000000003E-3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202</v>
      </c>
      <c r="B61">
        <v>2014</v>
      </c>
      <c r="C61">
        <v>12</v>
      </c>
      <c r="D61" s="2">
        <v>201412</v>
      </c>
      <c r="E61">
        <v>9.3400000000000004E-4</v>
      </c>
      <c r="F61">
        <f t="shared" si="1"/>
        <v>9.3400000000000004E-4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202</v>
      </c>
      <c r="B62">
        <v>2015</v>
      </c>
      <c r="C62">
        <v>1</v>
      </c>
      <c r="D62" s="2">
        <v>201501</v>
      </c>
      <c r="E62">
        <v>-2.3812E-2</v>
      </c>
      <c r="F62">
        <f t="shared" si="1"/>
        <v>-2.3812E-2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202</v>
      </c>
      <c r="B63">
        <v>2015</v>
      </c>
      <c r="C63">
        <v>2</v>
      </c>
      <c r="D63" s="2">
        <v>201502</v>
      </c>
      <c r="E63">
        <v>5.6993000000000002E-2</v>
      </c>
      <c r="F63">
        <f t="shared" si="1"/>
        <v>5.6993000000000002E-2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202</v>
      </c>
      <c r="B64">
        <v>2015</v>
      </c>
      <c r="C64">
        <v>3</v>
      </c>
      <c r="D64" s="2">
        <v>201503</v>
      </c>
      <c r="E64">
        <v>3.9139999999999999E-3</v>
      </c>
      <c r="F64">
        <f t="shared" si="1"/>
        <v>3.9139999999999999E-3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202</v>
      </c>
      <c r="B65">
        <v>2015</v>
      </c>
      <c r="C65">
        <v>4</v>
      </c>
      <c r="D65" s="2">
        <v>201504</v>
      </c>
      <c r="E65">
        <v>-9.1900000000000003E-3</v>
      </c>
      <c r="F65">
        <f t="shared" si="1"/>
        <v>-9.1900000000000003E-3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202</v>
      </c>
      <c r="B66">
        <v>2015</v>
      </c>
      <c r="C66">
        <v>5</v>
      </c>
      <c r="D66" s="2">
        <v>201505</v>
      </c>
      <c r="E66">
        <v>1.166E-2</v>
      </c>
      <c r="F66">
        <f t="shared" ref="F66:F129" si="2">E66-K66</f>
        <v>1.166E-2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202</v>
      </c>
      <c r="B67">
        <v>2015</v>
      </c>
      <c r="C67">
        <v>6</v>
      </c>
      <c r="D67" s="2">
        <v>201506</v>
      </c>
      <c r="E67">
        <v>-9.9659999999999992E-3</v>
      </c>
      <c r="F67">
        <f t="shared" si="2"/>
        <v>-9.9659999999999992E-3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202</v>
      </c>
      <c r="B68">
        <v>2015</v>
      </c>
      <c r="C68">
        <v>7</v>
      </c>
      <c r="D68" s="2">
        <v>201507</v>
      </c>
      <c r="E68">
        <v>2.1944999999999999E-2</v>
      </c>
      <c r="F68">
        <f t="shared" si="2"/>
        <v>2.1944999999999999E-2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202</v>
      </c>
      <c r="B69">
        <v>2015</v>
      </c>
      <c r="C69">
        <v>8</v>
      </c>
      <c r="D69" s="2">
        <v>201508</v>
      </c>
      <c r="E69">
        <v>-5.4937E-2</v>
      </c>
      <c r="F69">
        <f t="shared" si="2"/>
        <v>-5.4937E-2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202</v>
      </c>
      <c r="B70">
        <v>2015</v>
      </c>
      <c r="C70">
        <v>9</v>
      </c>
      <c r="D70" s="2">
        <v>201509</v>
      </c>
      <c r="E70">
        <v>-3.7765E-2</v>
      </c>
      <c r="F70">
        <f t="shared" si="2"/>
        <v>-3.7765E-2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202</v>
      </c>
      <c r="B71">
        <v>2015</v>
      </c>
      <c r="C71">
        <v>10</v>
      </c>
      <c r="D71" s="2">
        <v>201510</v>
      </c>
      <c r="E71">
        <v>5.8088000000000001E-2</v>
      </c>
      <c r="F71">
        <f t="shared" si="2"/>
        <v>5.8088000000000001E-2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202</v>
      </c>
      <c r="B72">
        <v>2015</v>
      </c>
      <c r="C72">
        <v>11</v>
      </c>
      <c r="D72" s="2">
        <v>201511</v>
      </c>
      <c r="E72">
        <v>-2.7290000000000001E-3</v>
      </c>
      <c r="F72">
        <f t="shared" si="2"/>
        <v>-2.7290000000000001E-3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202</v>
      </c>
      <c r="B73">
        <v>2015</v>
      </c>
      <c r="C73">
        <v>12</v>
      </c>
      <c r="D73" s="2">
        <v>201512</v>
      </c>
      <c r="E73">
        <v>-2.5644E-2</v>
      </c>
      <c r="F73">
        <f t="shared" si="2"/>
        <v>-2.5744E-2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202</v>
      </c>
      <c r="B74">
        <v>2016</v>
      </c>
      <c r="C74">
        <v>1</v>
      </c>
      <c r="D74" s="2">
        <v>201601</v>
      </c>
      <c r="E74">
        <v>-6.2425000000000001E-2</v>
      </c>
      <c r="F74">
        <f t="shared" si="2"/>
        <v>-6.2524999999999997E-2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202</v>
      </c>
      <c r="B75">
        <v>2016</v>
      </c>
      <c r="C75">
        <v>2</v>
      </c>
      <c r="D75" s="2">
        <v>201602</v>
      </c>
      <c r="E75">
        <v>7.8670000000000007E-3</v>
      </c>
      <c r="F75">
        <f t="shared" si="2"/>
        <v>7.6670000000000011E-3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202</v>
      </c>
      <c r="B76">
        <v>2016</v>
      </c>
      <c r="C76">
        <v>3</v>
      </c>
      <c r="D76" s="2">
        <v>201603</v>
      </c>
      <c r="E76">
        <v>8.1006999999999996E-2</v>
      </c>
      <c r="F76">
        <f t="shared" si="2"/>
        <v>8.080699999999999E-2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202</v>
      </c>
      <c r="B77">
        <v>2016</v>
      </c>
      <c r="C77">
        <v>4</v>
      </c>
      <c r="D77" s="2">
        <v>201604</v>
      </c>
      <c r="E77">
        <v>2.2343999999999999E-2</v>
      </c>
      <c r="F77">
        <f t="shared" si="2"/>
        <v>2.2244E-2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202</v>
      </c>
      <c r="B78">
        <v>2016</v>
      </c>
      <c r="C78">
        <v>5</v>
      </c>
      <c r="D78" s="2">
        <v>201605</v>
      </c>
      <c r="E78">
        <v>2.7369999999999998E-2</v>
      </c>
      <c r="F78">
        <f t="shared" si="2"/>
        <v>2.7269999999999999E-2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202</v>
      </c>
      <c r="B79">
        <v>2016</v>
      </c>
      <c r="C79">
        <v>6</v>
      </c>
      <c r="D79" s="2">
        <v>201606</v>
      </c>
      <c r="E79">
        <v>-9.3430000000000006E-3</v>
      </c>
      <c r="F79">
        <f t="shared" si="2"/>
        <v>-9.5430000000000011E-3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202</v>
      </c>
      <c r="B80">
        <v>2016</v>
      </c>
      <c r="C80">
        <v>7</v>
      </c>
      <c r="D80" s="2">
        <v>201607</v>
      </c>
      <c r="E80">
        <v>3.6385000000000001E-2</v>
      </c>
      <c r="F80">
        <f t="shared" si="2"/>
        <v>3.6185000000000002E-2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202</v>
      </c>
      <c r="B81">
        <v>2016</v>
      </c>
      <c r="C81">
        <v>8</v>
      </c>
      <c r="D81" s="2">
        <v>201608</v>
      </c>
      <c r="E81">
        <v>5.0179999999999999E-3</v>
      </c>
      <c r="F81">
        <f t="shared" si="2"/>
        <v>4.8180000000000002E-3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202</v>
      </c>
      <c r="B82">
        <v>2016</v>
      </c>
      <c r="C82">
        <v>9</v>
      </c>
      <c r="D82" s="2">
        <v>201609</v>
      </c>
      <c r="E82">
        <v>2.3210000000000001E-3</v>
      </c>
      <c r="F82">
        <f t="shared" si="2"/>
        <v>2.1210000000000001E-3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202</v>
      </c>
      <c r="B83">
        <v>2016</v>
      </c>
      <c r="C83">
        <v>10</v>
      </c>
      <c r="D83" s="2">
        <v>201610</v>
      </c>
      <c r="E83">
        <v>-1.6712000000000001E-2</v>
      </c>
      <c r="F83">
        <f t="shared" si="2"/>
        <v>-1.6912E-2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202</v>
      </c>
      <c r="B84">
        <v>2016</v>
      </c>
      <c r="C84">
        <v>11</v>
      </c>
      <c r="D84" s="2">
        <v>201611</v>
      </c>
      <c r="E84">
        <v>3.3564999999999998E-2</v>
      </c>
      <c r="F84">
        <f t="shared" si="2"/>
        <v>3.3464999999999995E-2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202</v>
      </c>
      <c r="B85">
        <v>2016</v>
      </c>
      <c r="C85">
        <v>12</v>
      </c>
      <c r="D85" s="2">
        <v>201612</v>
      </c>
      <c r="E85">
        <v>2.6595000000000001E-2</v>
      </c>
      <c r="F85">
        <f t="shared" si="2"/>
        <v>2.6294999999999999E-2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202</v>
      </c>
      <c r="B86">
        <v>2017</v>
      </c>
      <c r="C86">
        <v>1</v>
      </c>
      <c r="D86" s="2">
        <v>201701</v>
      </c>
      <c r="E86">
        <v>2.7432000000000002E-2</v>
      </c>
      <c r="F86">
        <f t="shared" si="2"/>
        <v>2.7032E-2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202</v>
      </c>
      <c r="B87">
        <v>2017</v>
      </c>
      <c r="C87">
        <v>2</v>
      </c>
      <c r="D87" s="2">
        <v>201702</v>
      </c>
      <c r="E87">
        <v>4.0138E-2</v>
      </c>
      <c r="F87">
        <f t="shared" si="2"/>
        <v>3.9738000000000002E-2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202</v>
      </c>
      <c r="B88">
        <v>2017</v>
      </c>
      <c r="C88">
        <v>3</v>
      </c>
      <c r="D88" s="2">
        <v>201703</v>
      </c>
      <c r="E88">
        <v>1.5100000000000001E-3</v>
      </c>
      <c r="F88">
        <f t="shared" si="2"/>
        <v>1.2100000000000001E-3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202</v>
      </c>
      <c r="B89">
        <v>2017</v>
      </c>
      <c r="C89">
        <v>4</v>
      </c>
      <c r="D89" s="2">
        <v>201704</v>
      </c>
      <c r="E89">
        <v>1.2116E-2</v>
      </c>
      <c r="F89">
        <f t="shared" si="2"/>
        <v>1.1616E-2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202</v>
      </c>
      <c r="B90">
        <v>2017</v>
      </c>
      <c r="C90">
        <v>5</v>
      </c>
      <c r="D90" s="2">
        <v>201705</v>
      </c>
      <c r="E90">
        <v>8.3540000000000003E-3</v>
      </c>
      <c r="F90">
        <f t="shared" si="2"/>
        <v>7.7540000000000005E-3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202</v>
      </c>
      <c r="B91">
        <v>2017</v>
      </c>
      <c r="C91">
        <v>6</v>
      </c>
      <c r="D91" s="2">
        <v>201706</v>
      </c>
      <c r="E91">
        <v>1.0707E-2</v>
      </c>
      <c r="F91">
        <f t="shared" si="2"/>
        <v>1.0107E-2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202</v>
      </c>
      <c r="B92">
        <v>2017</v>
      </c>
      <c r="C92">
        <v>7</v>
      </c>
      <c r="D92" s="2">
        <v>201707</v>
      </c>
      <c r="E92">
        <v>2.0312E-2</v>
      </c>
      <c r="F92">
        <f t="shared" si="2"/>
        <v>1.9612000000000001E-2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202</v>
      </c>
      <c r="B93">
        <v>2017</v>
      </c>
      <c r="C93">
        <v>8</v>
      </c>
      <c r="D93" s="2">
        <v>201708</v>
      </c>
      <c r="E93">
        <v>5.012E-3</v>
      </c>
      <c r="F93">
        <f t="shared" si="2"/>
        <v>4.1120000000000002E-3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202</v>
      </c>
      <c r="B94">
        <v>2017</v>
      </c>
      <c r="C94">
        <v>9</v>
      </c>
      <c r="D94" s="2">
        <v>201709</v>
      </c>
      <c r="E94">
        <v>1.9737000000000001E-2</v>
      </c>
      <c r="F94">
        <f t="shared" si="2"/>
        <v>1.8837E-2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202</v>
      </c>
      <c r="B95">
        <v>2017</v>
      </c>
      <c r="C95">
        <v>10</v>
      </c>
      <c r="D95" s="2">
        <v>201710</v>
      </c>
      <c r="E95">
        <v>2.7588000000000001E-2</v>
      </c>
      <c r="F95">
        <f t="shared" si="2"/>
        <v>2.6688E-2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202</v>
      </c>
      <c r="B96">
        <v>2017</v>
      </c>
      <c r="C96">
        <v>11</v>
      </c>
      <c r="D96" s="2">
        <v>201711</v>
      </c>
      <c r="E96">
        <v>2.9909000000000002E-2</v>
      </c>
      <c r="F96">
        <f t="shared" si="2"/>
        <v>2.9109000000000003E-2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202</v>
      </c>
      <c r="B97">
        <v>2017</v>
      </c>
      <c r="C97">
        <v>12</v>
      </c>
      <c r="D97" s="2">
        <v>201712</v>
      </c>
      <c r="E97">
        <v>-3.9439999999999996E-3</v>
      </c>
      <c r="F97">
        <f t="shared" si="2"/>
        <v>-4.8439999999999993E-3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202</v>
      </c>
      <c r="B98">
        <v>2018</v>
      </c>
      <c r="C98">
        <v>1</v>
      </c>
      <c r="D98" s="2">
        <v>201801</v>
      </c>
      <c r="E98">
        <v>3.6829000000000001E-2</v>
      </c>
      <c r="F98">
        <f t="shared" si="2"/>
        <v>3.5629000000000001E-2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202</v>
      </c>
      <c r="B99">
        <v>2018</v>
      </c>
      <c r="C99">
        <v>2</v>
      </c>
      <c r="D99" s="2">
        <v>201802</v>
      </c>
      <c r="E99">
        <v>-4.4451999999999998E-2</v>
      </c>
      <c r="F99">
        <f t="shared" si="2"/>
        <v>-4.5551999999999995E-2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202</v>
      </c>
      <c r="B100">
        <v>2018</v>
      </c>
      <c r="C100">
        <v>3</v>
      </c>
      <c r="D100" s="2">
        <v>201803</v>
      </c>
      <c r="E100">
        <v>-2.5579999999999999E-3</v>
      </c>
      <c r="F100">
        <f t="shared" si="2"/>
        <v>-3.6579999999999998E-3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202</v>
      </c>
      <c r="B101">
        <v>2018</v>
      </c>
      <c r="C101">
        <v>4</v>
      </c>
      <c r="D101" s="2">
        <v>201804</v>
      </c>
      <c r="E101">
        <v>-3.0299999999999999E-4</v>
      </c>
      <c r="F101">
        <f t="shared" si="2"/>
        <v>-1.7030000000000001E-3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202</v>
      </c>
      <c r="B102">
        <v>2018</v>
      </c>
      <c r="C102">
        <v>5</v>
      </c>
      <c r="D102" s="2">
        <v>201805</v>
      </c>
      <c r="E102">
        <v>4.7710000000000001E-3</v>
      </c>
      <c r="F102">
        <f t="shared" si="2"/>
        <v>3.3709999999999999E-3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202</v>
      </c>
      <c r="B103">
        <v>2018</v>
      </c>
      <c r="C103">
        <v>6</v>
      </c>
      <c r="D103" s="2">
        <v>201806</v>
      </c>
      <c r="E103">
        <v>-4.0280000000000003E-3</v>
      </c>
      <c r="F103">
        <f t="shared" si="2"/>
        <v>-5.4280000000000005E-3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202</v>
      </c>
      <c r="B104">
        <v>2018</v>
      </c>
      <c r="C104">
        <v>7</v>
      </c>
      <c r="D104" s="2">
        <v>201807</v>
      </c>
      <c r="E104">
        <v>4.6262999999999999E-2</v>
      </c>
      <c r="F104">
        <f t="shared" si="2"/>
        <v>4.4663000000000001E-2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202</v>
      </c>
      <c r="B105">
        <v>2018</v>
      </c>
      <c r="C105">
        <v>8</v>
      </c>
      <c r="D105" s="2">
        <v>201808</v>
      </c>
      <c r="E105">
        <v>1.5809E-2</v>
      </c>
      <c r="F105">
        <f t="shared" si="2"/>
        <v>1.4208999999999999E-2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202</v>
      </c>
      <c r="B106">
        <v>2018</v>
      </c>
      <c r="C106">
        <v>9</v>
      </c>
      <c r="D106" s="2">
        <v>201809</v>
      </c>
      <c r="E106">
        <v>-8.8769999999999995E-3</v>
      </c>
      <c r="F106">
        <f t="shared" si="2"/>
        <v>-1.0376999999999999E-2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202</v>
      </c>
      <c r="B107">
        <v>2018</v>
      </c>
      <c r="C107">
        <v>10</v>
      </c>
      <c r="D107" s="2">
        <v>201810</v>
      </c>
      <c r="E107">
        <v>-7.3495000000000005E-2</v>
      </c>
      <c r="F107">
        <f t="shared" si="2"/>
        <v>-7.5395000000000004E-2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202</v>
      </c>
      <c r="B108">
        <v>2018</v>
      </c>
      <c r="C108">
        <v>11</v>
      </c>
      <c r="D108" s="2">
        <v>201811</v>
      </c>
      <c r="E108">
        <v>4.0726999999999999E-2</v>
      </c>
      <c r="F108">
        <f t="shared" si="2"/>
        <v>3.8926999999999996E-2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202</v>
      </c>
      <c r="B109">
        <v>2018</v>
      </c>
      <c r="C109">
        <v>12</v>
      </c>
      <c r="D109" s="2">
        <v>201812</v>
      </c>
      <c r="E109">
        <v>-9.1277999999999998E-2</v>
      </c>
      <c r="F109">
        <f t="shared" si="2"/>
        <v>-9.3278E-2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202</v>
      </c>
      <c r="B110">
        <v>2019</v>
      </c>
      <c r="C110">
        <v>1</v>
      </c>
      <c r="D110" s="2">
        <v>201901</v>
      </c>
      <c r="E110">
        <v>9.6044000000000004E-2</v>
      </c>
      <c r="F110">
        <f t="shared" si="2"/>
        <v>9.3944E-2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202</v>
      </c>
      <c r="B111">
        <v>2019</v>
      </c>
      <c r="C111">
        <v>2</v>
      </c>
      <c r="D111" s="2">
        <v>201902</v>
      </c>
      <c r="E111">
        <v>3.5687000000000003E-2</v>
      </c>
      <c r="F111">
        <f t="shared" si="2"/>
        <v>3.3887E-2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202</v>
      </c>
      <c r="B112">
        <v>2019</v>
      </c>
      <c r="C112">
        <v>3</v>
      </c>
      <c r="D112" s="2">
        <v>201903</v>
      </c>
      <c r="E112">
        <v>1.6900999999999999E-2</v>
      </c>
      <c r="F112">
        <f t="shared" si="2"/>
        <v>1.5000999999999999E-2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202</v>
      </c>
      <c r="B113">
        <v>2019</v>
      </c>
      <c r="C113">
        <v>4</v>
      </c>
      <c r="D113" s="2">
        <v>201904</v>
      </c>
      <c r="E113">
        <v>3.7976000000000003E-2</v>
      </c>
      <c r="F113">
        <f t="shared" si="2"/>
        <v>3.5876000000000005E-2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202</v>
      </c>
      <c r="B114">
        <v>2019</v>
      </c>
      <c r="C114">
        <v>5</v>
      </c>
      <c r="D114" s="2">
        <v>201905</v>
      </c>
      <c r="E114">
        <v>-5.0585999999999999E-2</v>
      </c>
      <c r="F114">
        <f t="shared" si="2"/>
        <v>-5.2685999999999997E-2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202</v>
      </c>
      <c r="B115">
        <v>2019</v>
      </c>
      <c r="C115">
        <v>6</v>
      </c>
      <c r="D115" s="2">
        <v>201906</v>
      </c>
      <c r="E115">
        <v>6.6309000000000007E-2</v>
      </c>
      <c r="F115">
        <f t="shared" si="2"/>
        <v>6.4509000000000011E-2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202</v>
      </c>
      <c r="B116">
        <v>2019</v>
      </c>
      <c r="C116">
        <v>7</v>
      </c>
      <c r="D116" s="2">
        <v>201907</v>
      </c>
      <c r="E116">
        <v>1.184E-2</v>
      </c>
      <c r="F116">
        <f t="shared" si="2"/>
        <v>9.9399999999999992E-3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202</v>
      </c>
      <c r="B117">
        <v>2019</v>
      </c>
      <c r="C117">
        <v>8</v>
      </c>
      <c r="D117" s="2">
        <v>201908</v>
      </c>
      <c r="E117">
        <v>-2.6634999999999999E-2</v>
      </c>
      <c r="F117">
        <f t="shared" si="2"/>
        <v>-2.8235E-2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202</v>
      </c>
      <c r="B118">
        <v>2019</v>
      </c>
      <c r="C118">
        <v>9</v>
      </c>
      <c r="D118" s="2">
        <v>201909</v>
      </c>
      <c r="E118">
        <v>3.3065999999999998E-2</v>
      </c>
      <c r="F118">
        <f t="shared" si="2"/>
        <v>3.1265999999999995E-2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202</v>
      </c>
      <c r="B119">
        <v>2019</v>
      </c>
      <c r="C119">
        <v>10</v>
      </c>
      <c r="D119" s="2">
        <v>201910</v>
      </c>
      <c r="E119">
        <v>8.626E-3</v>
      </c>
      <c r="F119">
        <f t="shared" si="2"/>
        <v>7.0260000000000001E-3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202</v>
      </c>
      <c r="B120">
        <v>2019</v>
      </c>
      <c r="C120">
        <v>11</v>
      </c>
      <c r="D120" s="2">
        <v>201911</v>
      </c>
      <c r="E120">
        <v>3.8216E-2</v>
      </c>
      <c r="F120">
        <f t="shared" si="2"/>
        <v>3.7016E-2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202</v>
      </c>
      <c r="B121">
        <v>2019</v>
      </c>
      <c r="C121">
        <v>12</v>
      </c>
      <c r="D121" s="2">
        <v>201912</v>
      </c>
      <c r="E121">
        <v>2.3914000000000001E-2</v>
      </c>
      <c r="F121">
        <f t="shared" si="2"/>
        <v>2.2513999999999999E-2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202</v>
      </c>
      <c r="B122">
        <v>2020</v>
      </c>
      <c r="C122">
        <v>1</v>
      </c>
      <c r="D122" s="2">
        <v>202001</v>
      </c>
      <c r="E122">
        <v>-4.5950000000000001E-3</v>
      </c>
      <c r="F122">
        <f t="shared" si="2"/>
        <v>-5.8950000000000001E-3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202</v>
      </c>
      <c r="B123">
        <v>2020</v>
      </c>
      <c r="C123">
        <v>2</v>
      </c>
      <c r="D123" s="2">
        <v>202002</v>
      </c>
      <c r="E123">
        <v>-0.10022300000000001</v>
      </c>
      <c r="F123">
        <f t="shared" si="2"/>
        <v>-0.10142300000000001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202</v>
      </c>
      <c r="B124">
        <v>2020</v>
      </c>
      <c r="C124">
        <v>3</v>
      </c>
      <c r="D124" s="2">
        <v>202003</v>
      </c>
      <c r="E124">
        <v>-0.23777200000000001</v>
      </c>
      <c r="F124">
        <f t="shared" si="2"/>
        <v>-0.23907200000000001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202</v>
      </c>
      <c r="B125">
        <v>2020</v>
      </c>
      <c r="C125">
        <v>4</v>
      </c>
      <c r="D125" s="2">
        <v>202004</v>
      </c>
      <c r="E125">
        <v>9.3955999999999998E-2</v>
      </c>
      <c r="F125">
        <f t="shared" si="2"/>
        <v>9.3955999999999998E-2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202</v>
      </c>
      <c r="B126">
        <v>2020</v>
      </c>
      <c r="C126">
        <v>5</v>
      </c>
      <c r="D126" s="2">
        <v>202005</v>
      </c>
      <c r="E126">
        <v>5.6876999999999997E-2</v>
      </c>
      <c r="F126">
        <f t="shared" si="2"/>
        <v>5.6776999999999994E-2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202</v>
      </c>
      <c r="B127">
        <v>2020</v>
      </c>
      <c r="C127">
        <v>6</v>
      </c>
      <c r="D127" s="2">
        <v>202006</v>
      </c>
      <c r="E127">
        <v>1.0715000000000001E-2</v>
      </c>
      <c r="F127">
        <f t="shared" si="2"/>
        <v>1.0615000000000001E-2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202</v>
      </c>
      <c r="B128">
        <v>2020</v>
      </c>
      <c r="C128">
        <v>7</v>
      </c>
      <c r="D128" s="2">
        <v>202007</v>
      </c>
      <c r="E128">
        <v>6.1594000000000003E-2</v>
      </c>
      <c r="F128">
        <f t="shared" si="2"/>
        <v>6.1494E-2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202</v>
      </c>
      <c r="B129">
        <v>2020</v>
      </c>
      <c r="C129">
        <v>8</v>
      </c>
      <c r="D129" s="2">
        <v>202008</v>
      </c>
      <c r="E129">
        <v>2.2599999999999999E-2</v>
      </c>
      <c r="F129">
        <f t="shared" si="2"/>
        <v>2.2499999999999999E-2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202</v>
      </c>
      <c r="B130">
        <v>2020</v>
      </c>
      <c r="C130">
        <v>9</v>
      </c>
      <c r="D130" s="2">
        <v>202009</v>
      </c>
      <c r="E130">
        <v>-1.1665E-2</v>
      </c>
      <c r="F130">
        <f t="shared" ref="F130:F175" si="3">E130-K130</f>
        <v>-1.1764999999999999E-2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202</v>
      </c>
      <c r="B131">
        <v>2020</v>
      </c>
      <c r="C131">
        <v>10</v>
      </c>
      <c r="D131" s="2">
        <v>202010</v>
      </c>
      <c r="E131">
        <v>1.6552999999999998E-2</v>
      </c>
      <c r="F131">
        <f t="shared" si="3"/>
        <v>1.6452999999999999E-2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202</v>
      </c>
      <c r="B132">
        <v>2020</v>
      </c>
      <c r="C132">
        <v>11</v>
      </c>
      <c r="D132" s="2">
        <v>202011</v>
      </c>
      <c r="E132">
        <v>0.114246</v>
      </c>
      <c r="F132">
        <f t="shared" si="3"/>
        <v>0.114146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202</v>
      </c>
      <c r="B133">
        <v>2020</v>
      </c>
      <c r="C133">
        <v>12</v>
      </c>
      <c r="D133" s="2">
        <v>202012</v>
      </c>
      <c r="E133">
        <v>3.5132999999999998E-2</v>
      </c>
      <c r="F133">
        <f t="shared" si="3"/>
        <v>3.5032999999999995E-2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202</v>
      </c>
      <c r="B134">
        <v>2021</v>
      </c>
      <c r="C134">
        <v>1</v>
      </c>
      <c r="D134" s="2">
        <v>202101</v>
      </c>
      <c r="E134">
        <v>-1.5285999999999999E-2</v>
      </c>
      <c r="F134">
        <f t="shared" si="3"/>
        <v>-1.5385999999999999E-2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202</v>
      </c>
      <c r="B135">
        <v>2021</v>
      </c>
      <c r="C135">
        <v>2</v>
      </c>
      <c r="D135" s="2">
        <v>202102</v>
      </c>
      <c r="E135">
        <v>3.3209000000000002E-2</v>
      </c>
      <c r="F135">
        <f t="shared" si="3"/>
        <v>3.3209000000000002E-2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202</v>
      </c>
      <c r="B136">
        <v>2021</v>
      </c>
      <c r="C136">
        <v>3</v>
      </c>
      <c r="D136" s="2">
        <v>202103</v>
      </c>
      <c r="E136">
        <v>8.5167999999999994E-2</v>
      </c>
      <c r="F136">
        <f t="shared" si="3"/>
        <v>8.5167999999999994E-2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202</v>
      </c>
      <c r="B137">
        <v>2021</v>
      </c>
      <c r="C137">
        <v>4</v>
      </c>
      <c r="D137" s="2">
        <v>202104</v>
      </c>
      <c r="E137">
        <v>5.7783000000000001E-2</v>
      </c>
      <c r="F137">
        <f t="shared" si="3"/>
        <v>5.7783000000000001E-2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202</v>
      </c>
      <c r="B138">
        <v>2021</v>
      </c>
      <c r="C138">
        <v>5</v>
      </c>
      <c r="D138" s="2">
        <v>202105</v>
      </c>
      <c r="E138">
        <v>1.993E-2</v>
      </c>
      <c r="F138">
        <f t="shared" si="3"/>
        <v>1.993E-2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202</v>
      </c>
      <c r="B139">
        <v>2021</v>
      </c>
      <c r="C139">
        <v>6</v>
      </c>
      <c r="D139" s="2">
        <v>202106</v>
      </c>
      <c r="E139">
        <v>-9.2820000000000003E-3</v>
      </c>
      <c r="F139">
        <f t="shared" si="3"/>
        <v>-9.2820000000000003E-3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202</v>
      </c>
      <c r="B140">
        <v>2021</v>
      </c>
      <c r="C140">
        <v>7</v>
      </c>
      <c r="D140" s="2">
        <v>202107</v>
      </c>
      <c r="E140">
        <v>2.8510000000000001E-2</v>
      </c>
      <c r="F140">
        <f t="shared" si="3"/>
        <v>2.8510000000000001E-2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202</v>
      </c>
      <c r="B141">
        <v>2021</v>
      </c>
      <c r="C141">
        <v>8</v>
      </c>
      <c r="D141" s="2">
        <v>202108</v>
      </c>
      <c r="E141">
        <v>2.1099E-2</v>
      </c>
      <c r="F141">
        <f t="shared" si="3"/>
        <v>2.1099E-2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202</v>
      </c>
      <c r="B142">
        <v>2021</v>
      </c>
      <c r="C142">
        <v>9</v>
      </c>
      <c r="D142" s="2">
        <v>202109</v>
      </c>
      <c r="E142">
        <v>-4.8885999999999999E-2</v>
      </c>
      <c r="F142">
        <f t="shared" si="3"/>
        <v>-4.8885999999999999E-2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202</v>
      </c>
      <c r="B143">
        <v>2021</v>
      </c>
      <c r="C143">
        <v>10</v>
      </c>
      <c r="D143" s="2">
        <v>202110</v>
      </c>
      <c r="E143">
        <v>4.4685000000000002E-2</v>
      </c>
      <c r="F143">
        <f t="shared" si="3"/>
        <v>4.4685000000000002E-2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202</v>
      </c>
      <c r="B144">
        <v>2021</v>
      </c>
      <c r="C144">
        <v>11</v>
      </c>
      <c r="D144" s="2">
        <v>202111</v>
      </c>
      <c r="E144">
        <v>-3.4352000000000001E-2</v>
      </c>
      <c r="F144">
        <f t="shared" si="3"/>
        <v>-3.4352000000000001E-2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202</v>
      </c>
      <c r="B145">
        <v>2021</v>
      </c>
      <c r="C145">
        <v>12</v>
      </c>
      <c r="D145" s="2">
        <v>202112</v>
      </c>
      <c r="E145">
        <v>7.0774000000000004E-2</v>
      </c>
      <c r="F145">
        <f t="shared" si="3"/>
        <v>7.0674000000000001E-2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202</v>
      </c>
      <c r="B146">
        <v>2022</v>
      </c>
      <c r="C146">
        <v>1</v>
      </c>
      <c r="D146" s="2">
        <v>202201</v>
      </c>
      <c r="E146">
        <v>-4.8332E-2</v>
      </c>
      <c r="F146">
        <f t="shared" si="3"/>
        <v>-4.8332E-2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202</v>
      </c>
      <c r="B147">
        <v>2022</v>
      </c>
      <c r="C147">
        <v>2</v>
      </c>
      <c r="D147" s="2">
        <v>202202</v>
      </c>
      <c r="E147">
        <v>-1.364E-3</v>
      </c>
      <c r="F147">
        <f t="shared" si="3"/>
        <v>-1.364E-3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202</v>
      </c>
      <c r="B148">
        <v>2022</v>
      </c>
      <c r="C148">
        <v>3</v>
      </c>
      <c r="D148" s="2">
        <v>202203</v>
      </c>
      <c r="E148">
        <v>3.9787999999999997E-2</v>
      </c>
      <c r="F148">
        <f t="shared" si="3"/>
        <v>3.9687999999999994E-2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202</v>
      </c>
      <c r="B149">
        <v>2022</v>
      </c>
      <c r="C149">
        <v>4</v>
      </c>
      <c r="D149" s="2">
        <v>202204</v>
      </c>
      <c r="E149">
        <v>-5.4958E-2</v>
      </c>
      <c r="F149">
        <f t="shared" si="3"/>
        <v>-5.5058000000000003E-2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202</v>
      </c>
      <c r="B150">
        <v>2022</v>
      </c>
      <c r="C150">
        <v>5</v>
      </c>
      <c r="D150" s="2">
        <v>202205</v>
      </c>
      <c r="E150">
        <v>1.206E-2</v>
      </c>
      <c r="F150">
        <f t="shared" si="3"/>
        <v>1.176E-2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202</v>
      </c>
      <c r="B151">
        <v>2022</v>
      </c>
      <c r="C151">
        <v>6</v>
      </c>
      <c r="D151" s="2">
        <v>202206</v>
      </c>
      <c r="E151">
        <v>-7.5534000000000004E-2</v>
      </c>
      <c r="F151">
        <f t="shared" si="3"/>
        <v>-7.6134000000000007E-2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202</v>
      </c>
      <c r="B152">
        <v>2022</v>
      </c>
      <c r="C152">
        <v>7</v>
      </c>
      <c r="D152" s="2">
        <v>202207</v>
      </c>
      <c r="E152">
        <v>7.6717999999999995E-2</v>
      </c>
      <c r="F152">
        <f t="shared" si="3"/>
        <v>7.5917999999999999E-2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202</v>
      </c>
      <c r="B153">
        <v>2022</v>
      </c>
      <c r="C153">
        <v>8</v>
      </c>
      <c r="D153" s="2">
        <v>202208</v>
      </c>
      <c r="E153">
        <v>-2.639E-2</v>
      </c>
      <c r="F153">
        <f t="shared" si="3"/>
        <v>-2.8289999999999999E-2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202</v>
      </c>
      <c r="B154">
        <v>2022</v>
      </c>
      <c r="C154">
        <v>9</v>
      </c>
      <c r="D154" s="2">
        <v>202209</v>
      </c>
      <c r="E154">
        <v>-9.1258000000000006E-2</v>
      </c>
      <c r="F154">
        <f t="shared" si="3"/>
        <v>-9.3158000000000005E-2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202</v>
      </c>
      <c r="B155">
        <v>2022</v>
      </c>
      <c r="C155">
        <v>10</v>
      </c>
      <c r="D155" s="2">
        <v>202210</v>
      </c>
      <c r="E155">
        <v>8.4162000000000001E-2</v>
      </c>
      <c r="F155">
        <f t="shared" si="3"/>
        <v>8.1862000000000004E-2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202</v>
      </c>
      <c r="B156">
        <v>2022</v>
      </c>
      <c r="C156">
        <v>11</v>
      </c>
      <c r="D156" s="2">
        <v>202211</v>
      </c>
      <c r="E156">
        <v>7.3910000000000003E-2</v>
      </c>
      <c r="F156">
        <f t="shared" si="3"/>
        <v>7.1010000000000004E-2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202</v>
      </c>
      <c r="B157">
        <v>2022</v>
      </c>
      <c r="C157">
        <v>12</v>
      </c>
      <c r="D157" s="2">
        <v>202212</v>
      </c>
      <c r="E157">
        <v>-2.8670999999999999E-2</v>
      </c>
      <c r="F157">
        <f t="shared" si="3"/>
        <v>-3.1970999999999999E-2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202</v>
      </c>
      <c r="B158">
        <v>2023</v>
      </c>
      <c r="C158">
        <v>1</v>
      </c>
      <c r="D158" s="2">
        <v>202301</v>
      </c>
      <c r="E158">
        <v>5.6419999999999998E-2</v>
      </c>
      <c r="F158">
        <f t="shared" si="3"/>
        <v>5.2919999999999995E-2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202</v>
      </c>
      <c r="B159">
        <v>2023</v>
      </c>
      <c r="C159">
        <v>2</v>
      </c>
      <c r="D159" s="2">
        <v>202302</v>
      </c>
      <c r="E159">
        <v>-2.2530999999999999E-2</v>
      </c>
      <c r="F159">
        <f t="shared" si="3"/>
        <v>-2.5930999999999999E-2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202</v>
      </c>
      <c r="B160">
        <v>2023</v>
      </c>
      <c r="C160">
        <v>3</v>
      </c>
      <c r="D160" s="2">
        <v>202303</v>
      </c>
      <c r="E160">
        <v>-4.8210999999999997E-2</v>
      </c>
      <c r="F160">
        <f t="shared" si="3"/>
        <v>-5.1810999999999996E-2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202</v>
      </c>
      <c r="B161">
        <v>2023</v>
      </c>
      <c r="C161">
        <v>4</v>
      </c>
      <c r="D161" s="2">
        <v>202304</v>
      </c>
      <c r="E161">
        <v>-1.0094000000000001E-2</v>
      </c>
      <c r="F161">
        <f t="shared" si="3"/>
        <v>-1.3594E-2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202</v>
      </c>
      <c r="B162">
        <v>2023</v>
      </c>
      <c r="C162">
        <v>5</v>
      </c>
      <c r="D162" s="2">
        <v>202305</v>
      </c>
      <c r="E162">
        <v>-3.9046999999999998E-2</v>
      </c>
      <c r="F162">
        <f t="shared" si="3"/>
        <v>-4.2646999999999997E-2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202</v>
      </c>
      <c r="B163">
        <v>2023</v>
      </c>
      <c r="C163">
        <v>6</v>
      </c>
      <c r="D163" s="2">
        <v>202306</v>
      </c>
      <c r="E163">
        <v>7.3205999999999993E-2</v>
      </c>
      <c r="F163">
        <f t="shared" si="3"/>
        <v>6.920599999999999E-2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202</v>
      </c>
      <c r="B164">
        <v>2023</v>
      </c>
      <c r="C164">
        <v>7</v>
      </c>
      <c r="D164" s="2">
        <v>202307</v>
      </c>
      <c r="E164">
        <v>1.9269000000000001E-2</v>
      </c>
      <c r="F164">
        <f t="shared" si="3"/>
        <v>1.4769000000000001E-2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202</v>
      </c>
      <c r="B165">
        <v>2023</v>
      </c>
      <c r="C165">
        <v>8</v>
      </c>
      <c r="D165" s="2">
        <v>202308</v>
      </c>
      <c r="E165">
        <v>-2.2957999999999999E-2</v>
      </c>
      <c r="F165">
        <f t="shared" si="3"/>
        <v>-2.7458E-2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202</v>
      </c>
      <c r="B166">
        <v>2023</v>
      </c>
      <c r="C166">
        <v>9</v>
      </c>
      <c r="D166" s="2">
        <v>202309</v>
      </c>
      <c r="E166">
        <v>-4.0911000000000003E-2</v>
      </c>
      <c r="F166">
        <f t="shared" si="3"/>
        <v>-4.5211000000000001E-2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202</v>
      </c>
      <c r="B167">
        <v>2023</v>
      </c>
      <c r="C167">
        <v>10</v>
      </c>
      <c r="D167" s="2">
        <v>202310</v>
      </c>
      <c r="E167">
        <v>-4.5939000000000001E-2</v>
      </c>
      <c r="F167">
        <f t="shared" si="3"/>
        <v>-5.0639000000000003E-2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202</v>
      </c>
      <c r="B168">
        <v>2023</v>
      </c>
      <c r="C168">
        <v>11</v>
      </c>
      <c r="D168" s="2">
        <v>202311</v>
      </c>
      <c r="E168">
        <v>9.1201000000000004E-2</v>
      </c>
      <c r="F168">
        <f t="shared" si="3"/>
        <v>8.6801000000000003E-2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202</v>
      </c>
      <c r="B169">
        <v>2023</v>
      </c>
      <c r="C169">
        <v>12</v>
      </c>
      <c r="D169" s="2">
        <v>202312</v>
      </c>
      <c r="E169">
        <v>7.2642999999999999E-2</v>
      </c>
      <c r="F169">
        <f t="shared" si="3"/>
        <v>6.8343000000000001E-2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202</v>
      </c>
      <c r="B170">
        <v>2024</v>
      </c>
      <c r="C170">
        <v>1</v>
      </c>
      <c r="D170" s="2">
        <v>202401</v>
      </c>
      <c r="E170">
        <v>-1.78E-2</v>
      </c>
      <c r="F170">
        <f t="shared" si="3"/>
        <v>-2.2499999999999999E-2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202</v>
      </c>
      <c r="B171">
        <v>2024</v>
      </c>
      <c r="C171">
        <v>2</v>
      </c>
      <c r="D171" s="2">
        <v>202402</v>
      </c>
      <c r="E171">
        <v>4.6228999999999999E-2</v>
      </c>
      <c r="F171">
        <f t="shared" si="3"/>
        <v>4.2028999999999997E-2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202</v>
      </c>
      <c r="B172">
        <v>2024</v>
      </c>
      <c r="C172">
        <v>3</v>
      </c>
      <c r="D172" s="2">
        <v>202403</v>
      </c>
      <c r="E172">
        <v>5.4143999999999998E-2</v>
      </c>
      <c r="F172">
        <f t="shared" si="3"/>
        <v>4.9843999999999999E-2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202</v>
      </c>
      <c r="B173">
        <v>2024</v>
      </c>
      <c r="C173">
        <v>4</v>
      </c>
      <c r="D173" s="2">
        <v>202404</v>
      </c>
      <c r="E173">
        <v>-4.8903000000000002E-2</v>
      </c>
      <c r="F173">
        <f t="shared" si="3"/>
        <v>-5.3602999999999998E-2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202</v>
      </c>
      <c r="B174">
        <v>2024</v>
      </c>
      <c r="C174">
        <v>5</v>
      </c>
      <c r="D174" s="2">
        <v>202405</v>
      </c>
      <c r="E174">
        <v>3.2485E-2</v>
      </c>
      <c r="F174">
        <f t="shared" si="3"/>
        <v>2.8084999999999999E-2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202</v>
      </c>
      <c r="B175">
        <v>2024</v>
      </c>
      <c r="C175">
        <v>6</v>
      </c>
      <c r="D175" s="2">
        <v>202406</v>
      </c>
      <c r="E175">
        <v>-2.1042000000000002E-2</v>
      </c>
      <c r="F175">
        <f t="shared" si="3"/>
        <v>-2.5142000000000001E-2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  <row r="176" spans="1:11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1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199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203</v>
      </c>
      <c r="B2">
        <v>2010</v>
      </c>
      <c r="C2">
        <v>1</v>
      </c>
      <c r="D2" s="2">
        <v>201001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203</v>
      </c>
      <c r="B3">
        <v>2010</v>
      </c>
      <c r="C3">
        <v>2</v>
      </c>
      <c r="D3" s="2">
        <v>201002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203</v>
      </c>
      <c r="B4">
        <v>2010</v>
      </c>
      <c r="C4">
        <v>3</v>
      </c>
      <c r="D4" s="2">
        <v>201003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203</v>
      </c>
      <c r="B5">
        <v>2010</v>
      </c>
      <c r="C5">
        <v>4</v>
      </c>
      <c r="D5" s="2">
        <v>201004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203</v>
      </c>
      <c r="B6">
        <v>2010</v>
      </c>
      <c r="C6">
        <v>5</v>
      </c>
      <c r="D6" s="2">
        <v>201005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203</v>
      </c>
      <c r="B7">
        <v>2010</v>
      </c>
      <c r="C7">
        <v>6</v>
      </c>
      <c r="D7" s="2">
        <v>201006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203</v>
      </c>
      <c r="B8">
        <v>2010</v>
      </c>
      <c r="C8">
        <v>7</v>
      </c>
      <c r="D8" s="2">
        <v>201007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203</v>
      </c>
      <c r="B9">
        <v>2010</v>
      </c>
      <c r="C9">
        <v>8</v>
      </c>
      <c r="D9" s="2">
        <v>201008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203</v>
      </c>
      <c r="B10">
        <v>2010</v>
      </c>
      <c r="C10">
        <v>9</v>
      </c>
      <c r="D10" s="2">
        <v>201009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203</v>
      </c>
      <c r="B11">
        <v>2010</v>
      </c>
      <c r="C11">
        <v>10</v>
      </c>
      <c r="D11" s="2">
        <v>201010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203</v>
      </c>
      <c r="B12">
        <v>2010</v>
      </c>
      <c r="C12">
        <v>11</v>
      </c>
      <c r="D12" s="2">
        <v>201011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203</v>
      </c>
      <c r="B13">
        <v>2010</v>
      </c>
      <c r="C13">
        <v>12</v>
      </c>
      <c r="D13" s="2">
        <v>201012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203</v>
      </c>
      <c r="B14">
        <v>2011</v>
      </c>
      <c r="C14">
        <v>1</v>
      </c>
      <c r="D14" s="2">
        <v>201101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203</v>
      </c>
      <c r="B15">
        <v>2011</v>
      </c>
      <c r="C15">
        <v>2</v>
      </c>
      <c r="D15" s="2">
        <v>201102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203</v>
      </c>
      <c r="B16">
        <v>2011</v>
      </c>
      <c r="C16">
        <v>3</v>
      </c>
      <c r="D16" s="2">
        <v>201103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203</v>
      </c>
      <c r="B17">
        <v>2011</v>
      </c>
      <c r="C17">
        <v>4</v>
      </c>
      <c r="D17" s="2">
        <v>201104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203</v>
      </c>
      <c r="B18">
        <v>2011</v>
      </c>
      <c r="C18">
        <v>5</v>
      </c>
      <c r="D18" s="2">
        <v>201105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203</v>
      </c>
      <c r="B19">
        <v>2011</v>
      </c>
      <c r="C19">
        <v>6</v>
      </c>
      <c r="D19" s="2">
        <v>201106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203</v>
      </c>
      <c r="B20">
        <v>2011</v>
      </c>
      <c r="C20">
        <v>7</v>
      </c>
      <c r="D20" s="2">
        <v>201107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203</v>
      </c>
      <c r="B21">
        <v>2011</v>
      </c>
      <c r="C21">
        <v>8</v>
      </c>
      <c r="D21" s="2">
        <v>201108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203</v>
      </c>
      <c r="B22">
        <v>2011</v>
      </c>
      <c r="C22">
        <v>9</v>
      </c>
      <c r="D22" s="2">
        <v>201109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203</v>
      </c>
      <c r="B23">
        <v>2011</v>
      </c>
      <c r="C23">
        <v>10</v>
      </c>
      <c r="D23" s="2">
        <v>201110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203</v>
      </c>
      <c r="B24">
        <v>2011</v>
      </c>
      <c r="C24">
        <v>11</v>
      </c>
      <c r="D24" s="2">
        <v>201111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203</v>
      </c>
      <c r="B25">
        <v>2011</v>
      </c>
      <c r="C25">
        <v>12</v>
      </c>
      <c r="D25" s="2">
        <v>201112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203</v>
      </c>
      <c r="B26">
        <v>2012</v>
      </c>
      <c r="C26">
        <v>1</v>
      </c>
      <c r="D26" s="2">
        <v>201201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203</v>
      </c>
      <c r="B27">
        <v>2012</v>
      </c>
      <c r="C27">
        <v>2</v>
      </c>
      <c r="D27" s="2">
        <v>201202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203</v>
      </c>
      <c r="B28">
        <v>2012</v>
      </c>
      <c r="C28">
        <v>3</v>
      </c>
      <c r="D28" s="2">
        <v>201203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203</v>
      </c>
      <c r="B29">
        <v>2012</v>
      </c>
      <c r="C29">
        <v>4</v>
      </c>
      <c r="D29" s="2">
        <v>201204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203</v>
      </c>
      <c r="B30">
        <v>2012</v>
      </c>
      <c r="C30">
        <v>5</v>
      </c>
      <c r="D30" s="2">
        <v>201205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203</v>
      </c>
      <c r="B31">
        <v>2012</v>
      </c>
      <c r="C31">
        <v>6</v>
      </c>
      <c r="D31" s="2">
        <v>201206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203</v>
      </c>
      <c r="B32">
        <v>2012</v>
      </c>
      <c r="C32">
        <v>7</v>
      </c>
      <c r="D32" s="2">
        <v>201207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203</v>
      </c>
      <c r="B33">
        <v>2012</v>
      </c>
      <c r="C33">
        <v>8</v>
      </c>
      <c r="D33" s="2">
        <v>201208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203</v>
      </c>
      <c r="B34">
        <v>2012</v>
      </c>
      <c r="C34">
        <v>9</v>
      </c>
      <c r="D34" s="2">
        <v>201209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203</v>
      </c>
      <c r="B35">
        <v>2012</v>
      </c>
      <c r="C35">
        <v>10</v>
      </c>
      <c r="D35" s="2">
        <v>201210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203</v>
      </c>
      <c r="B36">
        <v>2012</v>
      </c>
      <c r="C36">
        <v>11</v>
      </c>
      <c r="D36" s="2">
        <v>201211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203</v>
      </c>
      <c r="B37">
        <v>2012</v>
      </c>
      <c r="C37">
        <v>12</v>
      </c>
      <c r="D37" s="2">
        <v>201212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203</v>
      </c>
      <c r="B38">
        <v>2013</v>
      </c>
      <c r="C38">
        <v>1</v>
      </c>
      <c r="D38" s="2">
        <v>201301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203</v>
      </c>
      <c r="B39">
        <v>2013</v>
      </c>
      <c r="C39">
        <v>2</v>
      </c>
      <c r="D39" s="2">
        <v>201302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203</v>
      </c>
      <c r="B40">
        <v>2013</v>
      </c>
      <c r="C40">
        <v>3</v>
      </c>
      <c r="D40" s="2">
        <v>201303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203</v>
      </c>
      <c r="B41">
        <v>2013</v>
      </c>
      <c r="C41">
        <v>4</v>
      </c>
      <c r="D41" s="2">
        <v>201304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203</v>
      </c>
      <c r="B42">
        <v>2013</v>
      </c>
      <c r="C42">
        <v>5</v>
      </c>
      <c r="D42" s="2">
        <v>201305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203</v>
      </c>
      <c r="B43">
        <v>2013</v>
      </c>
      <c r="C43">
        <v>6</v>
      </c>
      <c r="D43" s="2">
        <v>201306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203</v>
      </c>
      <c r="B44">
        <v>2013</v>
      </c>
      <c r="C44">
        <v>7</v>
      </c>
      <c r="D44" s="2">
        <v>201307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203</v>
      </c>
      <c r="B45">
        <v>2013</v>
      </c>
      <c r="C45">
        <v>8</v>
      </c>
      <c r="D45" s="2">
        <v>201308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203</v>
      </c>
      <c r="B46">
        <v>2013</v>
      </c>
      <c r="C46">
        <v>9</v>
      </c>
      <c r="D46" s="2">
        <v>201309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203</v>
      </c>
      <c r="B47">
        <v>2013</v>
      </c>
      <c r="C47">
        <v>10</v>
      </c>
      <c r="D47" s="2">
        <v>201310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203</v>
      </c>
      <c r="B48">
        <v>2013</v>
      </c>
      <c r="C48">
        <v>11</v>
      </c>
      <c r="D48" s="2">
        <v>201311</v>
      </c>
      <c r="E48">
        <v>2.6283000000000001E-2</v>
      </c>
      <c r="F48">
        <f t="shared" ref="F48:F65" si="0">E48-K48</f>
        <v>2.6283000000000001E-2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203</v>
      </c>
      <c r="B49">
        <v>2013</v>
      </c>
      <c r="C49">
        <v>12</v>
      </c>
      <c r="D49" s="2">
        <v>201312</v>
      </c>
      <c r="E49">
        <v>5.2815000000000001E-2</v>
      </c>
      <c r="F49">
        <f t="shared" si="0"/>
        <v>5.2815000000000001E-2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203</v>
      </c>
      <c r="B50">
        <v>2014</v>
      </c>
      <c r="C50">
        <v>1</v>
      </c>
      <c r="D50" s="2">
        <v>201401</v>
      </c>
      <c r="E50">
        <v>-1.4E-5</v>
      </c>
      <c r="F50">
        <f t="shared" si="0"/>
        <v>-1.4E-5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203</v>
      </c>
      <c r="B51">
        <v>2014</v>
      </c>
      <c r="C51">
        <v>2</v>
      </c>
      <c r="D51" s="2">
        <v>201402</v>
      </c>
      <c r="E51">
        <v>7.4750999999999998E-2</v>
      </c>
      <c r="F51">
        <f t="shared" si="0"/>
        <v>7.4750999999999998E-2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203</v>
      </c>
      <c r="B52">
        <v>2014</v>
      </c>
      <c r="C52">
        <v>3</v>
      </c>
      <c r="D52" s="2">
        <v>201403</v>
      </c>
      <c r="E52">
        <v>-5.1806999999999999E-2</v>
      </c>
      <c r="F52">
        <f t="shared" si="0"/>
        <v>-5.1806999999999999E-2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203</v>
      </c>
      <c r="B53">
        <v>2014</v>
      </c>
      <c r="C53">
        <v>4</v>
      </c>
      <c r="D53" s="2">
        <v>201404</v>
      </c>
      <c r="E53">
        <v>-4.6380999999999999E-2</v>
      </c>
      <c r="F53">
        <f t="shared" si="0"/>
        <v>-4.6380999999999999E-2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203</v>
      </c>
      <c r="B54">
        <v>2014</v>
      </c>
      <c r="C54">
        <v>5</v>
      </c>
      <c r="D54" s="2">
        <v>201405</v>
      </c>
      <c r="E54">
        <v>3.7669999999999999E-3</v>
      </c>
      <c r="F54">
        <f t="shared" si="0"/>
        <v>3.7669999999999999E-3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203</v>
      </c>
      <c r="B55">
        <v>2014</v>
      </c>
      <c r="C55">
        <v>6</v>
      </c>
      <c r="D55" s="2">
        <v>201406</v>
      </c>
      <c r="E55">
        <v>7.6064000000000007E-2</v>
      </c>
      <c r="F55">
        <f t="shared" si="0"/>
        <v>7.6064000000000007E-2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203</v>
      </c>
      <c r="B56">
        <v>2014</v>
      </c>
      <c r="C56">
        <v>7</v>
      </c>
      <c r="D56" s="2">
        <v>201407</v>
      </c>
      <c r="E56">
        <v>-2.5114000000000001E-2</v>
      </c>
      <c r="F56">
        <f t="shared" si="0"/>
        <v>-2.5114000000000001E-2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203</v>
      </c>
      <c r="B57">
        <v>2014</v>
      </c>
      <c r="C57">
        <v>8</v>
      </c>
      <c r="D57" s="2">
        <v>201408</v>
      </c>
      <c r="E57">
        <v>5.2268000000000002E-2</v>
      </c>
      <c r="F57">
        <f t="shared" si="0"/>
        <v>5.2268000000000002E-2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203</v>
      </c>
      <c r="B58">
        <v>2014</v>
      </c>
      <c r="C58">
        <v>9</v>
      </c>
      <c r="D58" s="2">
        <v>201409</v>
      </c>
      <c r="E58">
        <v>-2.2967999999999999E-2</v>
      </c>
      <c r="F58">
        <f t="shared" si="0"/>
        <v>-2.2967999999999999E-2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203</v>
      </c>
      <c r="B59">
        <v>2014</v>
      </c>
      <c r="C59">
        <v>10</v>
      </c>
      <c r="D59" s="2">
        <v>201410</v>
      </c>
      <c r="E59">
        <v>2.2230000000000001E-3</v>
      </c>
      <c r="F59">
        <f t="shared" si="0"/>
        <v>2.2230000000000001E-3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203</v>
      </c>
      <c r="B60">
        <v>2014</v>
      </c>
      <c r="C60">
        <v>11</v>
      </c>
      <c r="D60" s="2">
        <v>201411</v>
      </c>
      <c r="E60">
        <v>3.4616000000000001E-2</v>
      </c>
      <c r="F60">
        <f t="shared" si="0"/>
        <v>3.4616000000000001E-2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203</v>
      </c>
      <c r="B61">
        <v>2014</v>
      </c>
      <c r="C61">
        <v>12</v>
      </c>
      <c r="D61" s="2">
        <v>201412</v>
      </c>
      <c r="E61">
        <v>-2.3043000000000001E-2</v>
      </c>
      <c r="F61">
        <f t="shared" si="0"/>
        <v>-2.3043000000000001E-2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203</v>
      </c>
      <c r="B62">
        <v>2015</v>
      </c>
      <c r="C62">
        <v>1</v>
      </c>
      <c r="D62" s="2">
        <v>201501</v>
      </c>
      <c r="E62">
        <v>-2.5461000000000001E-2</v>
      </c>
      <c r="F62">
        <f t="shared" si="0"/>
        <v>-2.5461000000000001E-2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203</v>
      </c>
      <c r="B63">
        <v>2015</v>
      </c>
      <c r="C63">
        <v>2</v>
      </c>
      <c r="D63" s="2">
        <v>201502</v>
      </c>
      <c r="E63">
        <v>8.7048E-2</v>
      </c>
      <c r="F63">
        <f t="shared" si="0"/>
        <v>8.7048E-2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203</v>
      </c>
      <c r="B64">
        <v>2015</v>
      </c>
      <c r="C64">
        <v>3</v>
      </c>
      <c r="D64" s="2">
        <v>201503</v>
      </c>
      <c r="E64">
        <v>1.3483E-2</v>
      </c>
      <c r="F64">
        <f t="shared" si="0"/>
        <v>1.3483E-2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203</v>
      </c>
      <c r="B65">
        <v>2015</v>
      </c>
      <c r="C65">
        <v>4</v>
      </c>
      <c r="D65" s="2">
        <v>201504</v>
      </c>
      <c r="E65">
        <v>-1.5154000000000001E-2</v>
      </c>
      <c r="F65">
        <f t="shared" si="0"/>
        <v>-1.5154000000000001E-2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203</v>
      </c>
      <c r="B66">
        <v>2015</v>
      </c>
      <c r="C66">
        <v>5</v>
      </c>
      <c r="D66" s="2">
        <v>201505</v>
      </c>
      <c r="E66">
        <v>2.436E-2</v>
      </c>
      <c r="F66">
        <f t="shared" ref="F66:F97" si="1">E66-K66</f>
        <v>2.436E-2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203</v>
      </c>
      <c r="B67">
        <v>2015</v>
      </c>
      <c r="C67">
        <v>6</v>
      </c>
      <c r="D67" s="2">
        <v>201506</v>
      </c>
      <c r="E67">
        <v>-2.0638E-2</v>
      </c>
      <c r="F67">
        <f t="shared" si="1"/>
        <v>-2.0638E-2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203</v>
      </c>
      <c r="B68">
        <v>2015</v>
      </c>
      <c r="C68">
        <v>7</v>
      </c>
      <c r="D68" s="2">
        <v>201507</v>
      </c>
      <c r="E68">
        <v>-4.2030000000000001E-3</v>
      </c>
      <c r="F68">
        <f t="shared" si="1"/>
        <v>-4.2030000000000001E-3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203</v>
      </c>
      <c r="B69">
        <v>2015</v>
      </c>
      <c r="C69">
        <v>8</v>
      </c>
      <c r="D69" s="2">
        <v>201508</v>
      </c>
      <c r="E69">
        <v>-9.3564999999999995E-2</v>
      </c>
      <c r="F69">
        <f t="shared" si="1"/>
        <v>-9.3564999999999995E-2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203</v>
      </c>
      <c r="B70">
        <v>2015</v>
      </c>
      <c r="C70">
        <v>9</v>
      </c>
      <c r="D70" s="2">
        <v>201509</v>
      </c>
      <c r="E70">
        <v>-8.4442000000000003E-2</v>
      </c>
      <c r="F70">
        <f t="shared" si="1"/>
        <v>-8.4442000000000003E-2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203</v>
      </c>
      <c r="B71">
        <v>2015</v>
      </c>
      <c r="C71">
        <v>10</v>
      </c>
      <c r="D71" s="2">
        <v>201510</v>
      </c>
      <c r="E71">
        <v>7.7148999999999995E-2</v>
      </c>
      <c r="F71">
        <f t="shared" si="1"/>
        <v>7.7148999999999995E-2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203</v>
      </c>
      <c r="B72">
        <v>2015</v>
      </c>
      <c r="C72">
        <v>11</v>
      </c>
      <c r="D72" s="2">
        <v>201511</v>
      </c>
      <c r="E72">
        <v>1.926E-3</v>
      </c>
      <c r="F72">
        <f t="shared" si="1"/>
        <v>1.926E-3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203</v>
      </c>
      <c r="B73">
        <v>2015</v>
      </c>
      <c r="C73">
        <v>12</v>
      </c>
      <c r="D73" s="2">
        <v>201512</v>
      </c>
      <c r="E73">
        <v>-3.1948999999999998E-2</v>
      </c>
      <c r="F73">
        <f t="shared" si="1"/>
        <v>-3.2049000000000001E-2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203</v>
      </c>
      <c r="B74">
        <v>2016</v>
      </c>
      <c r="C74">
        <v>1</v>
      </c>
      <c r="D74" s="2">
        <v>201601</v>
      </c>
      <c r="E74">
        <v>-0.14771200000000001</v>
      </c>
      <c r="F74">
        <f t="shared" si="1"/>
        <v>-0.147812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203</v>
      </c>
      <c r="B75">
        <v>2016</v>
      </c>
      <c r="C75">
        <v>2</v>
      </c>
      <c r="D75" s="2">
        <v>201602</v>
      </c>
      <c r="E75">
        <v>6.8640000000000003E-3</v>
      </c>
      <c r="F75">
        <f t="shared" si="1"/>
        <v>6.6640000000000007E-3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203</v>
      </c>
      <c r="B76">
        <v>2016</v>
      </c>
      <c r="C76">
        <v>3</v>
      </c>
      <c r="D76" s="2">
        <v>201603</v>
      </c>
      <c r="E76">
        <v>8.4001000000000006E-2</v>
      </c>
      <c r="F76">
        <f t="shared" si="1"/>
        <v>8.3801E-2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203</v>
      </c>
      <c r="B77">
        <v>2016</v>
      </c>
      <c r="C77">
        <v>4</v>
      </c>
      <c r="D77" s="2">
        <v>201604</v>
      </c>
      <c r="E77">
        <v>3.2131E-2</v>
      </c>
      <c r="F77">
        <f t="shared" si="1"/>
        <v>3.2030999999999997E-2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203</v>
      </c>
      <c r="B78">
        <v>2016</v>
      </c>
      <c r="C78">
        <v>5</v>
      </c>
      <c r="D78" s="2">
        <v>201605</v>
      </c>
      <c r="E78">
        <v>1.2749E-2</v>
      </c>
      <c r="F78">
        <f t="shared" si="1"/>
        <v>1.2649000000000001E-2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203</v>
      </c>
      <c r="B79">
        <v>2016</v>
      </c>
      <c r="C79">
        <v>6</v>
      </c>
      <c r="D79" s="2">
        <v>201606</v>
      </c>
      <c r="E79">
        <v>-4.3428000000000001E-2</v>
      </c>
      <c r="F79">
        <f t="shared" si="1"/>
        <v>-4.3628E-2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203</v>
      </c>
      <c r="B80">
        <v>2016</v>
      </c>
      <c r="C80">
        <v>7</v>
      </c>
      <c r="D80" s="2">
        <v>201607</v>
      </c>
      <c r="E80">
        <v>4.7931000000000001E-2</v>
      </c>
      <c r="F80">
        <f t="shared" si="1"/>
        <v>4.7731000000000003E-2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203</v>
      </c>
      <c r="B81">
        <v>2016</v>
      </c>
      <c r="C81">
        <v>8</v>
      </c>
      <c r="D81" s="2">
        <v>201608</v>
      </c>
      <c r="E81">
        <v>3.4979000000000003E-2</v>
      </c>
      <c r="F81">
        <f t="shared" si="1"/>
        <v>3.4779000000000004E-2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203</v>
      </c>
      <c r="B82">
        <v>2016</v>
      </c>
      <c r="C82">
        <v>9</v>
      </c>
      <c r="D82" s="2">
        <v>201609</v>
      </c>
      <c r="E82">
        <v>1.0453E-2</v>
      </c>
      <c r="F82">
        <f t="shared" si="1"/>
        <v>1.0253E-2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203</v>
      </c>
      <c r="B83">
        <v>2016</v>
      </c>
      <c r="C83">
        <v>10</v>
      </c>
      <c r="D83" s="2">
        <v>201610</v>
      </c>
      <c r="E83">
        <v>-3.9420999999999998E-2</v>
      </c>
      <c r="F83">
        <f t="shared" si="1"/>
        <v>-3.9620999999999996E-2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203</v>
      </c>
      <c r="B84">
        <v>2016</v>
      </c>
      <c r="C84">
        <v>11</v>
      </c>
      <c r="D84" s="2">
        <v>201611</v>
      </c>
      <c r="E84">
        <v>2.2325999999999999E-2</v>
      </c>
      <c r="F84">
        <f t="shared" si="1"/>
        <v>2.2225999999999999E-2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203</v>
      </c>
      <c r="B85">
        <v>2016</v>
      </c>
      <c r="C85">
        <v>12</v>
      </c>
      <c r="D85" s="2">
        <v>201612</v>
      </c>
      <c r="E85">
        <v>-2.686E-3</v>
      </c>
      <c r="F85">
        <f t="shared" si="1"/>
        <v>-2.9859999999999999E-3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203</v>
      </c>
      <c r="B86">
        <v>2017</v>
      </c>
      <c r="C86">
        <v>1</v>
      </c>
      <c r="D86" s="2">
        <v>201701</v>
      </c>
      <c r="E86">
        <v>3.9038999999999997E-2</v>
      </c>
      <c r="F86">
        <f t="shared" si="1"/>
        <v>3.8639E-2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203</v>
      </c>
      <c r="B87">
        <v>2017</v>
      </c>
      <c r="C87">
        <v>2</v>
      </c>
      <c r="D87" s="2">
        <v>201702</v>
      </c>
      <c r="E87">
        <v>4.8389000000000001E-2</v>
      </c>
      <c r="F87">
        <f t="shared" si="1"/>
        <v>4.7989000000000004E-2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203</v>
      </c>
      <c r="B88">
        <v>2017</v>
      </c>
      <c r="C88">
        <v>3</v>
      </c>
      <c r="D88" s="2">
        <v>201703</v>
      </c>
      <c r="E88">
        <v>2.5270999999999998E-2</v>
      </c>
      <c r="F88">
        <f t="shared" si="1"/>
        <v>2.4970999999999997E-2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203</v>
      </c>
      <c r="B89">
        <v>2017</v>
      </c>
      <c r="C89">
        <v>4</v>
      </c>
      <c r="D89" s="2">
        <v>201704</v>
      </c>
      <c r="E89">
        <v>3.1120999999999999E-2</v>
      </c>
      <c r="F89">
        <f t="shared" si="1"/>
        <v>3.0620999999999999E-2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203</v>
      </c>
      <c r="B90">
        <v>2017</v>
      </c>
      <c r="C90">
        <v>5</v>
      </c>
      <c r="D90" s="2">
        <v>201705</v>
      </c>
      <c r="E90">
        <v>6.0408999999999997E-2</v>
      </c>
      <c r="F90">
        <f t="shared" si="1"/>
        <v>5.9808999999999994E-2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203</v>
      </c>
      <c r="B91">
        <v>2017</v>
      </c>
      <c r="C91">
        <v>6</v>
      </c>
      <c r="D91" s="2">
        <v>201706</v>
      </c>
      <c r="E91">
        <v>-6.4790000000000004E-3</v>
      </c>
      <c r="F91">
        <f t="shared" si="1"/>
        <v>-7.0790000000000002E-3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203</v>
      </c>
      <c r="B92">
        <v>2017</v>
      </c>
      <c r="C92">
        <v>7</v>
      </c>
      <c r="D92" s="2">
        <v>201707</v>
      </c>
      <c r="E92">
        <v>3.0630999999999999E-2</v>
      </c>
      <c r="F92">
        <f t="shared" si="1"/>
        <v>2.9930999999999999E-2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203</v>
      </c>
      <c r="B93">
        <v>2017</v>
      </c>
      <c r="C93">
        <v>8</v>
      </c>
      <c r="D93" s="2">
        <v>201708</v>
      </c>
      <c r="E93">
        <v>1.3893000000000001E-2</v>
      </c>
      <c r="F93">
        <f t="shared" si="1"/>
        <v>1.2993000000000001E-2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203</v>
      </c>
      <c r="B94">
        <v>2017</v>
      </c>
      <c r="C94">
        <v>9</v>
      </c>
      <c r="D94" s="2">
        <v>201709</v>
      </c>
      <c r="E94">
        <v>1.8440000000000002E-2</v>
      </c>
      <c r="F94">
        <f t="shared" si="1"/>
        <v>1.754E-2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203</v>
      </c>
      <c r="B95">
        <v>2017</v>
      </c>
      <c r="C95">
        <v>10</v>
      </c>
      <c r="D95" s="2">
        <v>201710</v>
      </c>
      <c r="E95">
        <v>5.5822999999999998E-2</v>
      </c>
      <c r="F95">
        <f t="shared" si="1"/>
        <v>5.4923E-2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203</v>
      </c>
      <c r="B96">
        <v>2017</v>
      </c>
      <c r="C96">
        <v>11</v>
      </c>
      <c r="D96" s="2">
        <v>201711</v>
      </c>
      <c r="E96">
        <v>-1.0782999999999999E-2</v>
      </c>
      <c r="F96">
        <f t="shared" si="1"/>
        <v>-1.1583E-2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203</v>
      </c>
      <c r="B97">
        <v>2017</v>
      </c>
      <c r="C97">
        <v>12</v>
      </c>
      <c r="D97" s="2">
        <v>201712</v>
      </c>
      <c r="E97">
        <v>1.3436999999999999E-2</v>
      </c>
      <c r="F97">
        <f t="shared" si="1"/>
        <v>1.2537E-2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203</v>
      </c>
      <c r="B98">
        <v>2018</v>
      </c>
      <c r="C98">
        <v>1</v>
      </c>
      <c r="D98" s="2">
        <v>201801</v>
      </c>
      <c r="E98">
        <v>7.1739999999999998E-3</v>
      </c>
      <c r="F98">
        <f>E98-K98</f>
        <v>5.9740000000000001E-3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203</v>
      </c>
      <c r="B99">
        <v>2018</v>
      </c>
      <c r="C99">
        <v>2</v>
      </c>
      <c r="D99" s="2">
        <v>201802</v>
      </c>
      <c r="E99">
        <v>-1.0499999999999999E-3</v>
      </c>
      <c r="F99">
        <f>E99-K99</f>
        <v>-2.15E-3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203</v>
      </c>
      <c r="B100">
        <v>2018</v>
      </c>
      <c r="C100">
        <v>3</v>
      </c>
      <c r="D100" s="2">
        <v>201803</v>
      </c>
      <c r="E100">
        <v>1.4063000000000001E-2</v>
      </c>
      <c r="F100">
        <f>E100-K100</f>
        <v>1.2963000000000001E-2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203</v>
      </c>
      <c r="B101">
        <v>2018</v>
      </c>
      <c r="C101">
        <v>4</v>
      </c>
      <c r="D101" s="2">
        <v>201804</v>
      </c>
      <c r="E101">
        <v>-4.8060000000000004E-3</v>
      </c>
      <c r="F101">
        <f>E101-K101</f>
        <v>-6.2060000000000006E-3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203</v>
      </c>
      <c r="B102">
        <v>2018</v>
      </c>
      <c r="C102">
        <v>5</v>
      </c>
      <c r="D102" s="2">
        <v>201805</v>
      </c>
      <c r="E102">
        <v>2.1011999999999999E-2</v>
      </c>
      <c r="F102">
        <f>E102-K102</f>
        <v>1.9611999999999997E-2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203</v>
      </c>
      <c r="B103">
        <v>2018</v>
      </c>
      <c r="C103">
        <v>6</v>
      </c>
      <c r="D103" s="2">
        <v>201806</v>
      </c>
      <c r="E103">
        <v>1.9529000000000001E-2</v>
      </c>
      <c r="F103">
        <f t="shared" ref="F103:F166" si="2">E103-K103</f>
        <v>1.8128999999999999E-2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203</v>
      </c>
      <c r="B104">
        <v>2018</v>
      </c>
      <c r="C104">
        <v>7</v>
      </c>
      <c r="D104" s="2">
        <v>201807</v>
      </c>
      <c r="E104">
        <v>-1.957E-3</v>
      </c>
      <c r="F104">
        <f t="shared" si="2"/>
        <v>-3.5570000000000003E-3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203</v>
      </c>
      <c r="B105">
        <v>2018</v>
      </c>
      <c r="C105">
        <v>8</v>
      </c>
      <c r="D105" s="2">
        <v>201808</v>
      </c>
      <c r="E105">
        <v>3.8554999999999999E-2</v>
      </c>
      <c r="F105">
        <f t="shared" si="2"/>
        <v>3.6955000000000002E-2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203</v>
      </c>
      <c r="B106">
        <v>2018</v>
      </c>
      <c r="C106">
        <v>9</v>
      </c>
      <c r="D106" s="2">
        <v>201809</v>
      </c>
      <c r="E106">
        <v>-1.5900000000000001E-2</v>
      </c>
      <c r="F106">
        <f t="shared" si="2"/>
        <v>-1.7400000000000002E-2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203</v>
      </c>
      <c r="B107">
        <v>2018</v>
      </c>
      <c r="C107">
        <v>10</v>
      </c>
      <c r="D107" s="2">
        <v>201810</v>
      </c>
      <c r="E107">
        <v>-0.12912100000000001</v>
      </c>
      <c r="F107">
        <f t="shared" si="2"/>
        <v>-0.13102100000000003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203</v>
      </c>
      <c r="B108">
        <v>2018</v>
      </c>
      <c r="C108">
        <v>11</v>
      </c>
      <c r="D108" s="2">
        <v>201811</v>
      </c>
      <c r="E108">
        <v>2.4819999999999998E-3</v>
      </c>
      <c r="F108">
        <f t="shared" si="2"/>
        <v>6.8199999999999988E-4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203</v>
      </c>
      <c r="B109">
        <v>2018</v>
      </c>
      <c r="C109">
        <v>12</v>
      </c>
      <c r="D109" s="2">
        <v>201812</v>
      </c>
      <c r="E109">
        <v>-0.119478</v>
      </c>
      <c r="F109">
        <f t="shared" si="2"/>
        <v>-0.121478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203</v>
      </c>
      <c r="B110">
        <v>2019</v>
      </c>
      <c r="C110">
        <v>1</v>
      </c>
      <c r="D110" s="2">
        <v>201901</v>
      </c>
      <c r="E110">
        <v>0.178728</v>
      </c>
      <c r="F110">
        <f t="shared" si="2"/>
        <v>0.17662800000000001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203</v>
      </c>
      <c r="B111">
        <v>2019</v>
      </c>
      <c r="C111">
        <v>2</v>
      </c>
      <c r="D111" s="2">
        <v>201902</v>
      </c>
      <c r="E111">
        <v>0.10008599999999999</v>
      </c>
      <c r="F111">
        <f t="shared" si="2"/>
        <v>9.8285999999999998E-2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203</v>
      </c>
      <c r="B112">
        <v>2019</v>
      </c>
      <c r="C112">
        <v>3</v>
      </c>
      <c r="D112" s="2">
        <v>201903</v>
      </c>
      <c r="E112">
        <v>1.3520000000000001E-2</v>
      </c>
      <c r="F112">
        <f t="shared" si="2"/>
        <v>1.162E-2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203</v>
      </c>
      <c r="B113">
        <v>2019</v>
      </c>
      <c r="C113">
        <v>4</v>
      </c>
      <c r="D113" s="2">
        <v>201904</v>
      </c>
      <c r="E113">
        <v>2.7231999999999999E-2</v>
      </c>
      <c r="F113">
        <f t="shared" si="2"/>
        <v>2.5131999999999998E-2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203</v>
      </c>
      <c r="B114">
        <v>2019</v>
      </c>
      <c r="C114">
        <v>5</v>
      </c>
      <c r="D114" s="2">
        <v>201905</v>
      </c>
      <c r="E114">
        <v>-5.1819999999999998E-2</v>
      </c>
      <c r="F114">
        <f t="shared" si="2"/>
        <v>-5.3919999999999996E-2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203</v>
      </c>
      <c r="B115">
        <v>2019</v>
      </c>
      <c r="C115">
        <v>6</v>
      </c>
      <c r="D115" s="2">
        <v>201906</v>
      </c>
      <c r="E115">
        <v>6.3702999999999996E-2</v>
      </c>
      <c r="F115">
        <f t="shared" si="2"/>
        <v>6.1902999999999993E-2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203</v>
      </c>
      <c r="B116">
        <v>2019</v>
      </c>
      <c r="C116">
        <v>7</v>
      </c>
      <c r="D116" s="2">
        <v>201907</v>
      </c>
      <c r="E116">
        <v>2.4806000000000002E-2</v>
      </c>
      <c r="F116">
        <f t="shared" si="2"/>
        <v>2.2906000000000003E-2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203</v>
      </c>
      <c r="B117">
        <v>2019</v>
      </c>
      <c r="C117">
        <v>8</v>
      </c>
      <c r="D117" s="2">
        <v>201908</v>
      </c>
      <c r="E117">
        <v>-5.3023000000000001E-2</v>
      </c>
      <c r="F117">
        <f t="shared" si="2"/>
        <v>-5.4622999999999998E-2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203</v>
      </c>
      <c r="B118">
        <v>2019</v>
      </c>
      <c r="C118">
        <v>9</v>
      </c>
      <c r="D118" s="2">
        <v>201909</v>
      </c>
      <c r="E118">
        <v>-7.9732999999999998E-2</v>
      </c>
      <c r="F118">
        <f t="shared" si="2"/>
        <v>-8.1532999999999994E-2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203</v>
      </c>
      <c r="B119">
        <v>2019</v>
      </c>
      <c r="C119">
        <v>10</v>
      </c>
      <c r="D119" s="2">
        <v>201910</v>
      </c>
      <c r="E119">
        <v>5.1619999999999999E-2</v>
      </c>
      <c r="F119">
        <f t="shared" si="2"/>
        <v>5.0020000000000002E-2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203</v>
      </c>
      <c r="B120">
        <v>2019</v>
      </c>
      <c r="C120">
        <v>11</v>
      </c>
      <c r="D120" s="2">
        <v>201911</v>
      </c>
      <c r="E120">
        <v>5.8656E-2</v>
      </c>
      <c r="F120">
        <f t="shared" si="2"/>
        <v>5.7456E-2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203</v>
      </c>
      <c r="B121">
        <v>2019</v>
      </c>
      <c r="C121">
        <v>12</v>
      </c>
      <c r="D121" s="2">
        <v>201912</v>
      </c>
      <c r="E121">
        <v>-6.0140000000000002E-3</v>
      </c>
      <c r="F121">
        <f t="shared" si="2"/>
        <v>-7.4140000000000005E-3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203</v>
      </c>
      <c r="B122">
        <v>2020</v>
      </c>
      <c r="C122">
        <v>1</v>
      </c>
      <c r="D122" s="2">
        <v>202001</v>
      </c>
      <c r="E122">
        <v>5.0443000000000002E-2</v>
      </c>
      <c r="F122">
        <f t="shared" si="2"/>
        <v>4.9142999999999999E-2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203</v>
      </c>
      <c r="B123">
        <v>2020</v>
      </c>
      <c r="C123">
        <v>2</v>
      </c>
      <c r="D123" s="2">
        <v>202002</v>
      </c>
      <c r="E123">
        <v>-3.3169999999999998E-2</v>
      </c>
      <c r="F123">
        <f t="shared" si="2"/>
        <v>-3.4369999999999998E-2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203</v>
      </c>
      <c r="B124">
        <v>2020</v>
      </c>
      <c r="C124">
        <v>3</v>
      </c>
      <c r="D124" s="2">
        <v>202003</v>
      </c>
      <c r="E124">
        <v>-0.16098199999999999</v>
      </c>
      <c r="F124">
        <f t="shared" si="2"/>
        <v>-0.16228199999999998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203</v>
      </c>
      <c r="B125">
        <v>2020</v>
      </c>
      <c r="C125">
        <v>4</v>
      </c>
      <c r="D125" s="2">
        <v>202004</v>
      </c>
      <c r="E125">
        <v>0.17124600000000001</v>
      </c>
      <c r="F125">
        <f t="shared" si="2"/>
        <v>0.17124600000000001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203</v>
      </c>
      <c r="B126">
        <v>2020</v>
      </c>
      <c r="C126">
        <v>5</v>
      </c>
      <c r="D126" s="2">
        <v>202005</v>
      </c>
      <c r="E126">
        <v>0.182006</v>
      </c>
      <c r="F126">
        <f t="shared" si="2"/>
        <v>0.18190600000000001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203</v>
      </c>
      <c r="B127">
        <v>2020</v>
      </c>
      <c r="C127">
        <v>6</v>
      </c>
      <c r="D127" s="2">
        <v>202006</v>
      </c>
      <c r="E127">
        <v>0.103479</v>
      </c>
      <c r="F127">
        <f t="shared" si="2"/>
        <v>0.103379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203</v>
      </c>
      <c r="B128">
        <v>2020</v>
      </c>
      <c r="C128">
        <v>7</v>
      </c>
      <c r="D128" s="2">
        <v>202007</v>
      </c>
      <c r="E128">
        <v>9.6022999999999997E-2</v>
      </c>
      <c r="F128">
        <f t="shared" si="2"/>
        <v>9.5922999999999994E-2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203</v>
      </c>
      <c r="B129">
        <v>2020</v>
      </c>
      <c r="C129">
        <v>8</v>
      </c>
      <c r="D129" s="2">
        <v>202008</v>
      </c>
      <c r="E129">
        <v>8.7928000000000006E-2</v>
      </c>
      <c r="F129">
        <f t="shared" si="2"/>
        <v>8.7828000000000003E-2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203</v>
      </c>
      <c r="B130">
        <v>2020</v>
      </c>
      <c r="C130">
        <v>9</v>
      </c>
      <c r="D130" s="2">
        <v>202009</v>
      </c>
      <c r="E130">
        <v>8.1527000000000002E-2</v>
      </c>
      <c r="F130">
        <f t="shared" si="2"/>
        <v>8.1426999999999999E-2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203</v>
      </c>
      <c r="B131">
        <v>2020</v>
      </c>
      <c r="C131">
        <v>10</v>
      </c>
      <c r="D131" s="2">
        <v>202010</v>
      </c>
      <c r="E131">
        <v>-2.9347000000000002E-2</v>
      </c>
      <c r="F131">
        <f t="shared" si="2"/>
        <v>-2.9447000000000001E-2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203</v>
      </c>
      <c r="B132">
        <v>2020</v>
      </c>
      <c r="C132">
        <v>11</v>
      </c>
      <c r="D132" s="2">
        <v>202011</v>
      </c>
      <c r="E132">
        <v>0.26986300000000002</v>
      </c>
      <c r="F132">
        <f t="shared" si="2"/>
        <v>0.26976300000000003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203</v>
      </c>
      <c r="B133">
        <v>2020</v>
      </c>
      <c r="C133">
        <v>12</v>
      </c>
      <c r="D133" s="2">
        <v>202012</v>
      </c>
      <c r="E133">
        <v>2.0249999999999999E-3</v>
      </c>
      <c r="F133">
        <f t="shared" si="2"/>
        <v>1.9249999999999998E-3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203</v>
      </c>
      <c r="B134">
        <v>2021</v>
      </c>
      <c r="C134">
        <v>1</v>
      </c>
      <c r="D134" s="2">
        <v>202101</v>
      </c>
      <c r="E134">
        <v>5.5510999999999998E-2</v>
      </c>
      <c r="F134">
        <f t="shared" si="2"/>
        <v>5.5410999999999995E-2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203</v>
      </c>
      <c r="B135">
        <v>2021</v>
      </c>
      <c r="C135">
        <v>2</v>
      </c>
      <c r="D135" s="2">
        <v>202102</v>
      </c>
      <c r="E135">
        <v>-1.6899999999999998E-2</v>
      </c>
      <c r="F135">
        <f t="shared" si="2"/>
        <v>-1.6899999999999998E-2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203</v>
      </c>
      <c r="B136">
        <v>2021</v>
      </c>
      <c r="C136">
        <v>3</v>
      </c>
      <c r="D136" s="2">
        <v>202103</v>
      </c>
      <c r="E136">
        <v>-7.0580000000000004E-2</v>
      </c>
      <c r="F136">
        <f t="shared" si="2"/>
        <v>-7.0580000000000004E-2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203</v>
      </c>
      <c r="B137">
        <v>2021</v>
      </c>
      <c r="C137">
        <v>4</v>
      </c>
      <c r="D137" s="2">
        <v>202104</v>
      </c>
      <c r="E137">
        <v>2.6340000000000001E-3</v>
      </c>
      <c r="F137">
        <f t="shared" si="2"/>
        <v>2.6340000000000001E-3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203</v>
      </c>
      <c r="B138">
        <v>2021</v>
      </c>
      <c r="C138">
        <v>5</v>
      </c>
      <c r="D138" s="2">
        <v>202105</v>
      </c>
      <c r="E138">
        <v>-1.2932000000000001E-2</v>
      </c>
      <c r="F138">
        <f t="shared" si="2"/>
        <v>-1.2932000000000001E-2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203</v>
      </c>
      <c r="B139">
        <v>2021</v>
      </c>
      <c r="C139">
        <v>6</v>
      </c>
      <c r="D139" s="2">
        <v>202106</v>
      </c>
      <c r="E139">
        <v>7.7522999999999995E-2</v>
      </c>
      <c r="F139">
        <f t="shared" si="2"/>
        <v>7.7522999999999995E-2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203</v>
      </c>
      <c r="B140">
        <v>2021</v>
      </c>
      <c r="C140">
        <v>7</v>
      </c>
      <c r="D140" s="2">
        <v>202107</v>
      </c>
      <c r="E140">
        <v>-5.3337000000000002E-2</v>
      </c>
      <c r="F140">
        <f t="shared" si="2"/>
        <v>-5.3337000000000002E-2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203</v>
      </c>
      <c r="B141">
        <v>2021</v>
      </c>
      <c r="C141">
        <v>8</v>
      </c>
      <c r="D141" s="2">
        <v>202108</v>
      </c>
      <c r="E141">
        <v>6.6045999999999994E-2</v>
      </c>
      <c r="F141">
        <f t="shared" si="2"/>
        <v>6.6045999999999994E-2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203</v>
      </c>
      <c r="B142">
        <v>2021</v>
      </c>
      <c r="C142">
        <v>9</v>
      </c>
      <c r="D142" s="2">
        <v>202109</v>
      </c>
      <c r="E142">
        <v>-3.7809000000000002E-2</v>
      </c>
      <c r="F142">
        <f t="shared" si="2"/>
        <v>-3.7809000000000002E-2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203</v>
      </c>
      <c r="B143">
        <v>2021</v>
      </c>
      <c r="C143">
        <v>10</v>
      </c>
      <c r="D143" s="2">
        <v>202110</v>
      </c>
      <c r="E143">
        <v>6.6706000000000001E-2</v>
      </c>
      <c r="F143">
        <f t="shared" si="2"/>
        <v>6.6706000000000001E-2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203</v>
      </c>
      <c r="B144">
        <v>2021</v>
      </c>
      <c r="C144">
        <v>11</v>
      </c>
      <c r="D144" s="2">
        <v>202111</v>
      </c>
      <c r="E144">
        <v>-8.0089999999999995E-2</v>
      </c>
      <c r="F144">
        <f t="shared" si="2"/>
        <v>-8.0089999999999995E-2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203</v>
      </c>
      <c r="B145">
        <v>2021</v>
      </c>
      <c r="C145">
        <v>12</v>
      </c>
      <c r="D145" s="2">
        <v>202112</v>
      </c>
      <c r="E145">
        <v>-8.3180000000000004E-2</v>
      </c>
      <c r="F145">
        <f t="shared" si="2"/>
        <v>-8.3280000000000007E-2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203</v>
      </c>
      <c r="B146">
        <v>2022</v>
      </c>
      <c r="C146">
        <v>1</v>
      </c>
      <c r="D146" s="2">
        <v>202201</v>
      </c>
      <c r="E146">
        <v>-0.19679199999999999</v>
      </c>
      <c r="F146">
        <f t="shared" si="2"/>
        <v>-0.19679199999999999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203</v>
      </c>
      <c r="B147">
        <v>2022</v>
      </c>
      <c r="C147">
        <v>2</v>
      </c>
      <c r="D147" s="2">
        <v>202202</v>
      </c>
      <c r="E147">
        <v>-1.3056E-2</v>
      </c>
      <c r="F147">
        <f t="shared" si="2"/>
        <v>-1.3056E-2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203</v>
      </c>
      <c r="B148">
        <v>2022</v>
      </c>
      <c r="C148">
        <v>3</v>
      </c>
      <c r="D148" s="2">
        <v>202203</v>
      </c>
      <c r="E148">
        <v>-4.0099000000000003E-2</v>
      </c>
      <c r="F148">
        <f t="shared" si="2"/>
        <v>-4.0199000000000006E-2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203</v>
      </c>
      <c r="B149">
        <v>2022</v>
      </c>
      <c r="C149">
        <v>4</v>
      </c>
      <c r="D149" s="2">
        <v>202204</v>
      </c>
      <c r="E149">
        <v>-0.19201299999999999</v>
      </c>
      <c r="F149">
        <f t="shared" si="2"/>
        <v>-0.19211299999999998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203</v>
      </c>
      <c r="B150">
        <v>2022</v>
      </c>
      <c r="C150">
        <v>5</v>
      </c>
      <c r="D150" s="2">
        <v>202205</v>
      </c>
      <c r="E150">
        <v>-0.126337</v>
      </c>
      <c r="F150">
        <f t="shared" si="2"/>
        <v>-0.126637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203</v>
      </c>
      <c r="B151">
        <v>2022</v>
      </c>
      <c r="C151">
        <v>6</v>
      </c>
      <c r="D151" s="2">
        <v>202206</v>
      </c>
      <c r="E151">
        <v>-3.1641000000000002E-2</v>
      </c>
      <c r="F151">
        <f t="shared" si="2"/>
        <v>-3.2241000000000006E-2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203</v>
      </c>
      <c r="B152">
        <v>2022</v>
      </c>
      <c r="C152">
        <v>7</v>
      </c>
      <c r="D152" s="2">
        <v>202207</v>
      </c>
      <c r="E152">
        <v>8.3797999999999997E-2</v>
      </c>
      <c r="F152">
        <f t="shared" si="2"/>
        <v>8.2998000000000002E-2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203</v>
      </c>
      <c r="B153">
        <v>2022</v>
      </c>
      <c r="C153">
        <v>8</v>
      </c>
      <c r="D153" s="2">
        <v>202208</v>
      </c>
      <c r="E153">
        <v>-1.6646999999999999E-2</v>
      </c>
      <c r="F153">
        <f t="shared" si="2"/>
        <v>-1.8546999999999998E-2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203</v>
      </c>
      <c r="B154">
        <v>2022</v>
      </c>
      <c r="C154">
        <v>9</v>
      </c>
      <c r="D154" s="2">
        <v>202209</v>
      </c>
      <c r="E154">
        <v>-0.115194</v>
      </c>
      <c r="F154">
        <f t="shared" si="2"/>
        <v>-0.117094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203</v>
      </c>
      <c r="B155">
        <v>2022</v>
      </c>
      <c r="C155">
        <v>10</v>
      </c>
      <c r="D155" s="2">
        <v>202210</v>
      </c>
      <c r="E155">
        <v>-1.3461000000000001E-2</v>
      </c>
      <c r="F155">
        <f t="shared" si="2"/>
        <v>-1.5761000000000001E-2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203</v>
      </c>
      <c r="B156">
        <v>2022</v>
      </c>
      <c r="C156">
        <v>11</v>
      </c>
      <c r="D156" s="2">
        <v>202211</v>
      </c>
      <c r="E156">
        <v>-1.2822999999999999E-2</v>
      </c>
      <c r="F156">
        <f t="shared" si="2"/>
        <v>-1.5723000000000001E-2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203</v>
      </c>
      <c r="B157">
        <v>2022</v>
      </c>
      <c r="C157">
        <v>12</v>
      </c>
      <c r="D157" s="2">
        <v>202212</v>
      </c>
      <c r="E157">
        <v>-0.10492799999999999</v>
      </c>
      <c r="F157">
        <f t="shared" si="2"/>
        <v>-0.10822799999999999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203</v>
      </c>
      <c r="B158">
        <v>2023</v>
      </c>
      <c r="C158">
        <v>1</v>
      </c>
      <c r="D158" s="2">
        <v>202301</v>
      </c>
      <c r="E158">
        <v>0.15714500000000001</v>
      </c>
      <c r="F158">
        <f t="shared" si="2"/>
        <v>0.153645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203</v>
      </c>
      <c r="B159">
        <v>2023</v>
      </c>
      <c r="C159">
        <v>2</v>
      </c>
      <c r="D159" s="2">
        <v>202302</v>
      </c>
      <c r="E159">
        <v>-1.4201E-2</v>
      </c>
      <c r="F159">
        <f t="shared" si="2"/>
        <v>-1.7600999999999999E-2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203</v>
      </c>
      <c r="B160">
        <v>2023</v>
      </c>
      <c r="C160">
        <v>3</v>
      </c>
      <c r="D160" s="2">
        <v>202303</v>
      </c>
      <c r="E160">
        <v>3.6810000000000002E-2</v>
      </c>
      <c r="F160">
        <f t="shared" si="2"/>
        <v>3.3210000000000003E-2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203</v>
      </c>
      <c r="B161">
        <v>2023</v>
      </c>
      <c r="C161">
        <v>4</v>
      </c>
      <c r="D161" s="2">
        <v>202304</v>
      </c>
      <c r="E161">
        <v>-5.0937999999999997E-2</v>
      </c>
      <c r="F161">
        <f t="shared" si="2"/>
        <v>-5.4438E-2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203</v>
      </c>
      <c r="B162">
        <v>2023</v>
      </c>
      <c r="C162">
        <v>5</v>
      </c>
      <c r="D162" s="2">
        <v>202305</v>
      </c>
      <c r="E162">
        <v>7.7003000000000002E-2</v>
      </c>
      <c r="F162">
        <f t="shared" si="2"/>
        <v>7.3402999999999996E-2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203</v>
      </c>
      <c r="B163">
        <v>2023</v>
      </c>
      <c r="C163">
        <v>6</v>
      </c>
      <c r="D163" s="2">
        <v>202306</v>
      </c>
      <c r="E163">
        <v>9.2193999999999998E-2</v>
      </c>
      <c r="F163">
        <f t="shared" si="2"/>
        <v>8.8193999999999995E-2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203</v>
      </c>
      <c r="B164">
        <v>2023</v>
      </c>
      <c r="C164">
        <v>7</v>
      </c>
      <c r="D164" s="2">
        <v>202307</v>
      </c>
      <c r="E164">
        <v>0.120646</v>
      </c>
      <c r="F164">
        <f t="shared" si="2"/>
        <v>0.116146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203</v>
      </c>
      <c r="B165">
        <v>2023</v>
      </c>
      <c r="C165">
        <v>8</v>
      </c>
      <c r="D165" s="2">
        <v>202308</v>
      </c>
      <c r="E165">
        <v>-0.107797</v>
      </c>
      <c r="F165">
        <f t="shared" si="2"/>
        <v>-0.11229700000000001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203</v>
      </c>
      <c r="B166">
        <v>2023</v>
      </c>
      <c r="C166">
        <v>9</v>
      </c>
      <c r="D166" s="2">
        <v>202309</v>
      </c>
      <c r="E166">
        <v>-2.1328E-2</v>
      </c>
      <c r="F166">
        <f t="shared" si="2"/>
        <v>-2.5627999999999998E-2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203</v>
      </c>
      <c r="B167">
        <v>2023</v>
      </c>
      <c r="C167">
        <v>10</v>
      </c>
      <c r="D167" s="2">
        <v>202310</v>
      </c>
      <c r="E167">
        <v>-6.9258E-2</v>
      </c>
      <c r="F167">
        <f t="shared" ref="F167:F175" si="3">E167-K167</f>
        <v>-7.3957999999999996E-2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203</v>
      </c>
      <c r="B168">
        <v>2023</v>
      </c>
      <c r="C168">
        <v>11</v>
      </c>
      <c r="D168" s="2">
        <v>202311</v>
      </c>
      <c r="E168">
        <v>0.13380400000000001</v>
      </c>
      <c r="F168">
        <f t="shared" si="3"/>
        <v>0.12940400000000002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203</v>
      </c>
      <c r="B169">
        <v>2023</v>
      </c>
      <c r="C169">
        <v>12</v>
      </c>
      <c r="D169" s="2">
        <v>202312</v>
      </c>
      <c r="E169">
        <v>0.11749999999999999</v>
      </c>
      <c r="F169">
        <f t="shared" si="3"/>
        <v>0.1132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203</v>
      </c>
      <c r="B170">
        <v>2024</v>
      </c>
      <c r="C170">
        <v>1</v>
      </c>
      <c r="D170" s="2">
        <v>202401</v>
      </c>
      <c r="E170">
        <v>-9.8026000000000002E-2</v>
      </c>
      <c r="F170">
        <f t="shared" si="3"/>
        <v>-0.102726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203</v>
      </c>
      <c r="B171">
        <v>2024</v>
      </c>
      <c r="C171">
        <v>2</v>
      </c>
      <c r="D171" s="2">
        <v>202402</v>
      </c>
      <c r="E171">
        <v>0.154782</v>
      </c>
      <c r="F171">
        <f t="shared" si="3"/>
        <v>0.15058199999999999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203</v>
      </c>
      <c r="B172">
        <v>2024</v>
      </c>
      <c r="C172">
        <v>3</v>
      </c>
      <c r="D172" s="2">
        <v>202403</v>
      </c>
      <c r="E172">
        <v>5.6684999999999999E-2</v>
      </c>
      <c r="F172">
        <f t="shared" si="3"/>
        <v>5.2385000000000001E-2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203</v>
      </c>
      <c r="B173">
        <v>2024</v>
      </c>
      <c r="C173">
        <v>4</v>
      </c>
      <c r="D173" s="2">
        <v>202404</v>
      </c>
      <c r="E173">
        <v>-0.10366400000000001</v>
      </c>
      <c r="F173">
        <f t="shared" si="3"/>
        <v>-0.108364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203</v>
      </c>
      <c r="B174">
        <v>2024</v>
      </c>
      <c r="C174">
        <v>5</v>
      </c>
      <c r="D174" s="2">
        <v>202405</v>
      </c>
      <c r="E174">
        <v>5.4919999999999997E-2</v>
      </c>
      <c r="F174">
        <f t="shared" si="3"/>
        <v>5.0519999999999995E-2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203</v>
      </c>
      <c r="B175">
        <v>2024</v>
      </c>
      <c r="C175">
        <v>6</v>
      </c>
      <c r="D175" s="2">
        <v>202406</v>
      </c>
      <c r="E175">
        <v>2.8979000000000001E-2</v>
      </c>
      <c r="F175">
        <f t="shared" si="3"/>
        <v>2.4879000000000002E-2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  <row r="176" spans="1:11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1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199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204</v>
      </c>
      <c r="B2">
        <v>2010</v>
      </c>
      <c r="C2">
        <v>1</v>
      </c>
      <c r="D2" s="2">
        <v>201001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204</v>
      </c>
      <c r="B3">
        <v>2010</v>
      </c>
      <c r="C3">
        <v>2</v>
      </c>
      <c r="D3" s="2">
        <v>201002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204</v>
      </c>
      <c r="B4">
        <v>2010</v>
      </c>
      <c r="C4">
        <v>3</v>
      </c>
      <c r="D4" s="2">
        <v>201003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204</v>
      </c>
      <c r="B5">
        <v>2010</v>
      </c>
      <c r="C5">
        <v>4</v>
      </c>
      <c r="D5" s="2">
        <v>201004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204</v>
      </c>
      <c r="B6">
        <v>2010</v>
      </c>
      <c r="C6">
        <v>5</v>
      </c>
      <c r="D6" s="2">
        <v>201005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204</v>
      </c>
      <c r="B7">
        <v>2010</v>
      </c>
      <c r="C7">
        <v>6</v>
      </c>
      <c r="D7" s="2">
        <v>201006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204</v>
      </c>
      <c r="B8">
        <v>2010</v>
      </c>
      <c r="C8">
        <v>7</v>
      </c>
      <c r="D8" s="2">
        <v>201007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204</v>
      </c>
      <c r="B9">
        <v>2010</v>
      </c>
      <c r="C9">
        <v>8</v>
      </c>
      <c r="D9" s="2">
        <v>201008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204</v>
      </c>
      <c r="B10">
        <v>2010</v>
      </c>
      <c r="C10">
        <v>9</v>
      </c>
      <c r="D10" s="2">
        <v>201009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204</v>
      </c>
      <c r="B11">
        <v>2010</v>
      </c>
      <c r="C11">
        <v>10</v>
      </c>
      <c r="D11" s="2">
        <v>201010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204</v>
      </c>
      <c r="B12">
        <v>2010</v>
      </c>
      <c r="C12">
        <v>11</v>
      </c>
      <c r="D12" s="2">
        <v>201011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204</v>
      </c>
      <c r="B13">
        <v>2010</v>
      </c>
      <c r="C13">
        <v>12</v>
      </c>
      <c r="D13" s="2">
        <v>201012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204</v>
      </c>
      <c r="B14">
        <v>2011</v>
      </c>
      <c r="C14">
        <v>1</v>
      </c>
      <c r="D14" s="2">
        <v>201101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204</v>
      </c>
      <c r="B15">
        <v>2011</v>
      </c>
      <c r="C15">
        <v>2</v>
      </c>
      <c r="D15" s="2">
        <v>201102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204</v>
      </c>
      <c r="B16">
        <v>2011</v>
      </c>
      <c r="C16">
        <v>3</v>
      </c>
      <c r="D16" s="2">
        <v>201103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204</v>
      </c>
      <c r="B17">
        <v>2011</v>
      </c>
      <c r="C17">
        <v>4</v>
      </c>
      <c r="D17" s="2">
        <v>201104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204</v>
      </c>
      <c r="B18">
        <v>2011</v>
      </c>
      <c r="C18">
        <v>5</v>
      </c>
      <c r="D18" s="2">
        <v>201105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204</v>
      </c>
      <c r="B19">
        <v>2011</v>
      </c>
      <c r="C19">
        <v>6</v>
      </c>
      <c r="D19" s="2">
        <v>201106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204</v>
      </c>
      <c r="B20">
        <v>2011</v>
      </c>
      <c r="C20">
        <v>7</v>
      </c>
      <c r="D20" s="2">
        <v>201107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204</v>
      </c>
      <c r="B21">
        <v>2011</v>
      </c>
      <c r="C21">
        <v>8</v>
      </c>
      <c r="D21" s="2">
        <v>201108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204</v>
      </c>
      <c r="B22">
        <v>2011</v>
      </c>
      <c r="C22">
        <v>9</v>
      </c>
      <c r="D22" s="2">
        <v>201109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204</v>
      </c>
      <c r="B23">
        <v>2011</v>
      </c>
      <c r="C23">
        <v>10</v>
      </c>
      <c r="D23" s="2">
        <v>201110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204</v>
      </c>
      <c r="B24">
        <v>2011</v>
      </c>
      <c r="C24">
        <v>11</v>
      </c>
      <c r="D24" s="2">
        <v>201111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204</v>
      </c>
      <c r="B25">
        <v>2011</v>
      </c>
      <c r="C25">
        <v>12</v>
      </c>
      <c r="D25" s="2">
        <v>201112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204</v>
      </c>
      <c r="B26">
        <v>2012</v>
      </c>
      <c r="C26">
        <v>1</v>
      </c>
      <c r="D26" s="2">
        <v>201201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204</v>
      </c>
      <c r="B27">
        <v>2012</v>
      </c>
      <c r="C27">
        <v>2</v>
      </c>
      <c r="D27" s="2">
        <v>201202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204</v>
      </c>
      <c r="B28">
        <v>2012</v>
      </c>
      <c r="C28">
        <v>3</v>
      </c>
      <c r="D28" s="2">
        <v>201203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204</v>
      </c>
      <c r="B29">
        <v>2012</v>
      </c>
      <c r="C29">
        <v>4</v>
      </c>
      <c r="D29" s="2">
        <v>201204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204</v>
      </c>
      <c r="B30">
        <v>2012</v>
      </c>
      <c r="C30">
        <v>5</v>
      </c>
      <c r="D30" s="2">
        <v>201205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204</v>
      </c>
      <c r="B31">
        <v>2012</v>
      </c>
      <c r="C31">
        <v>6</v>
      </c>
      <c r="D31" s="2">
        <v>201206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204</v>
      </c>
      <c r="B32">
        <v>2012</v>
      </c>
      <c r="C32">
        <v>7</v>
      </c>
      <c r="D32" s="2">
        <v>201207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204</v>
      </c>
      <c r="B33">
        <v>2012</v>
      </c>
      <c r="C33">
        <v>8</v>
      </c>
      <c r="D33" s="2">
        <v>201208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204</v>
      </c>
      <c r="B34">
        <v>2012</v>
      </c>
      <c r="C34">
        <v>9</v>
      </c>
      <c r="D34" s="2">
        <v>201209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204</v>
      </c>
      <c r="B35">
        <v>2012</v>
      </c>
      <c r="C35">
        <v>10</v>
      </c>
      <c r="D35" s="2">
        <v>201210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204</v>
      </c>
      <c r="B36">
        <v>2012</v>
      </c>
      <c r="C36">
        <v>11</v>
      </c>
      <c r="D36" s="2">
        <v>201211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204</v>
      </c>
      <c r="B37">
        <v>2012</v>
      </c>
      <c r="C37">
        <v>12</v>
      </c>
      <c r="D37" s="2">
        <v>201212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204</v>
      </c>
      <c r="B38">
        <v>2013</v>
      </c>
      <c r="C38">
        <v>1</v>
      </c>
      <c r="D38" s="2">
        <v>201301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204</v>
      </c>
      <c r="B39">
        <v>2013</v>
      </c>
      <c r="C39">
        <v>2</v>
      </c>
      <c r="D39" s="2">
        <v>201302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204</v>
      </c>
      <c r="B40">
        <v>2013</v>
      </c>
      <c r="C40">
        <v>3</v>
      </c>
      <c r="D40" s="2">
        <v>201303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204</v>
      </c>
      <c r="B41">
        <v>2013</v>
      </c>
      <c r="C41">
        <v>4</v>
      </c>
      <c r="D41" s="2">
        <v>201304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204</v>
      </c>
      <c r="B42">
        <v>2013</v>
      </c>
      <c r="C42">
        <v>5</v>
      </c>
      <c r="D42" s="2">
        <v>201305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204</v>
      </c>
      <c r="B43">
        <v>2013</v>
      </c>
      <c r="C43">
        <v>6</v>
      </c>
      <c r="D43" s="2">
        <v>201306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204</v>
      </c>
      <c r="B44">
        <v>2013</v>
      </c>
      <c r="C44">
        <v>7</v>
      </c>
      <c r="D44" s="2">
        <v>201307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204</v>
      </c>
      <c r="B45">
        <v>2013</v>
      </c>
      <c r="C45">
        <v>8</v>
      </c>
      <c r="D45" s="2">
        <v>201308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204</v>
      </c>
      <c r="B46">
        <v>2013</v>
      </c>
      <c r="C46">
        <v>9</v>
      </c>
      <c r="D46" s="2">
        <v>201309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204</v>
      </c>
      <c r="B47">
        <v>2013</v>
      </c>
      <c r="C47">
        <v>10</v>
      </c>
      <c r="D47" s="2">
        <v>201310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204</v>
      </c>
      <c r="B48">
        <v>2013</v>
      </c>
      <c r="C48">
        <v>11</v>
      </c>
      <c r="D48" s="2">
        <v>201311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204</v>
      </c>
      <c r="B49">
        <v>2013</v>
      </c>
      <c r="C49">
        <v>12</v>
      </c>
      <c r="D49" s="2">
        <v>201312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204</v>
      </c>
      <c r="B50">
        <v>2014</v>
      </c>
      <c r="C50">
        <v>1</v>
      </c>
      <c r="D50" s="2">
        <v>201401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204</v>
      </c>
      <c r="B51">
        <v>2014</v>
      </c>
      <c r="C51">
        <v>2</v>
      </c>
      <c r="D51" s="2">
        <v>201402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204</v>
      </c>
      <c r="B52">
        <v>2014</v>
      </c>
      <c r="C52">
        <v>3</v>
      </c>
      <c r="D52" s="2">
        <v>201403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204</v>
      </c>
      <c r="B53">
        <v>2014</v>
      </c>
      <c r="C53">
        <v>4</v>
      </c>
      <c r="D53" s="2">
        <v>201404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204</v>
      </c>
      <c r="B54">
        <v>2014</v>
      </c>
      <c r="C54">
        <v>5</v>
      </c>
      <c r="D54" s="2">
        <v>201405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204</v>
      </c>
      <c r="B55">
        <v>2014</v>
      </c>
      <c r="C55">
        <v>6</v>
      </c>
      <c r="D55" s="2">
        <v>201406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204</v>
      </c>
      <c r="B56">
        <v>2014</v>
      </c>
      <c r="C56">
        <v>7</v>
      </c>
      <c r="D56" s="2">
        <v>201407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204</v>
      </c>
      <c r="B57">
        <v>2014</v>
      </c>
      <c r="C57">
        <v>8</v>
      </c>
      <c r="D57" s="2">
        <v>201408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204</v>
      </c>
      <c r="B58">
        <v>2014</v>
      </c>
      <c r="C58">
        <v>9</v>
      </c>
      <c r="D58" s="2">
        <v>201409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204</v>
      </c>
      <c r="B59">
        <v>2014</v>
      </c>
      <c r="C59">
        <v>10</v>
      </c>
      <c r="D59" s="2">
        <v>201410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204</v>
      </c>
      <c r="B60">
        <v>2014</v>
      </c>
      <c r="C60">
        <v>11</v>
      </c>
      <c r="D60" s="2">
        <v>201411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204</v>
      </c>
      <c r="B61">
        <v>2014</v>
      </c>
      <c r="C61">
        <v>12</v>
      </c>
      <c r="D61" s="2">
        <v>201412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204</v>
      </c>
      <c r="B62">
        <v>2015</v>
      </c>
      <c r="C62">
        <v>1</v>
      </c>
      <c r="D62" s="2">
        <v>201501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204</v>
      </c>
      <c r="B63">
        <v>2015</v>
      </c>
      <c r="C63">
        <v>2</v>
      </c>
      <c r="D63" s="2">
        <v>201502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204</v>
      </c>
      <c r="B64">
        <v>2015</v>
      </c>
      <c r="C64">
        <v>3</v>
      </c>
      <c r="D64" s="2">
        <v>201503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204</v>
      </c>
      <c r="B65">
        <v>2015</v>
      </c>
      <c r="C65">
        <v>4</v>
      </c>
      <c r="D65" s="2">
        <v>201504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204</v>
      </c>
      <c r="B66">
        <v>2015</v>
      </c>
      <c r="C66">
        <v>5</v>
      </c>
      <c r="D66" s="2">
        <v>201505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204</v>
      </c>
      <c r="B67">
        <v>2015</v>
      </c>
      <c r="C67">
        <v>6</v>
      </c>
      <c r="D67" s="2">
        <v>201506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204</v>
      </c>
      <c r="B68">
        <v>2015</v>
      </c>
      <c r="C68">
        <v>7</v>
      </c>
      <c r="D68" s="2">
        <v>201507</v>
      </c>
      <c r="E68">
        <v>3.6187999999999998E-2</v>
      </c>
      <c r="F68">
        <f t="shared" ref="F68:F129" si="0">E68-K68</f>
        <v>3.6187999999999998E-2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204</v>
      </c>
      <c r="B69">
        <v>2015</v>
      </c>
      <c r="C69">
        <v>8</v>
      </c>
      <c r="D69" s="2">
        <v>201508</v>
      </c>
      <c r="E69">
        <v>-6.0994E-2</v>
      </c>
      <c r="F69">
        <f t="shared" si="0"/>
        <v>-6.0994E-2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204</v>
      </c>
      <c r="B70">
        <v>2015</v>
      </c>
      <c r="C70">
        <v>9</v>
      </c>
      <c r="D70" s="2">
        <v>201509</v>
      </c>
      <c r="E70">
        <v>-2.8287E-2</v>
      </c>
      <c r="F70">
        <f t="shared" si="0"/>
        <v>-2.8287E-2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204</v>
      </c>
      <c r="B71">
        <v>2015</v>
      </c>
      <c r="C71">
        <v>10</v>
      </c>
      <c r="D71" s="2">
        <v>201510</v>
      </c>
      <c r="E71">
        <v>8.6252999999999996E-2</v>
      </c>
      <c r="F71">
        <f t="shared" si="0"/>
        <v>8.6252999999999996E-2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204</v>
      </c>
      <c r="B72">
        <v>2015</v>
      </c>
      <c r="C72">
        <v>11</v>
      </c>
      <c r="D72" s="2">
        <v>201511</v>
      </c>
      <c r="E72">
        <v>2.4810000000000001E-3</v>
      </c>
      <c r="F72">
        <f t="shared" si="0"/>
        <v>2.4810000000000001E-3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204</v>
      </c>
      <c r="B73">
        <v>2015</v>
      </c>
      <c r="C73">
        <v>12</v>
      </c>
      <c r="D73" s="2">
        <v>201512</v>
      </c>
      <c r="E73">
        <v>-2.0017E-2</v>
      </c>
      <c r="F73">
        <f t="shared" si="0"/>
        <v>-2.0116999999999999E-2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204</v>
      </c>
      <c r="B74">
        <v>2016</v>
      </c>
      <c r="C74">
        <v>1</v>
      </c>
      <c r="D74" s="2">
        <v>201601</v>
      </c>
      <c r="E74">
        <v>-6.3291E-2</v>
      </c>
      <c r="F74">
        <f t="shared" si="0"/>
        <v>-6.3391000000000003E-2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204</v>
      </c>
      <c r="B75">
        <v>2016</v>
      </c>
      <c r="C75">
        <v>2</v>
      </c>
      <c r="D75" s="2">
        <v>201602</v>
      </c>
      <c r="E75">
        <v>-2.1619999999999999E-3</v>
      </c>
      <c r="F75">
        <f t="shared" si="0"/>
        <v>-2.362E-3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204</v>
      </c>
      <c r="B76">
        <v>2016</v>
      </c>
      <c r="C76">
        <v>3</v>
      </c>
      <c r="D76" s="2">
        <v>201603</v>
      </c>
      <c r="E76">
        <v>6.6088999999999995E-2</v>
      </c>
      <c r="F76">
        <f t="shared" si="0"/>
        <v>6.5888999999999989E-2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204</v>
      </c>
      <c r="B77">
        <v>2016</v>
      </c>
      <c r="C77">
        <v>4</v>
      </c>
      <c r="D77" s="2">
        <v>201604</v>
      </c>
      <c r="E77">
        <v>-6.6059999999999999E-3</v>
      </c>
      <c r="F77">
        <f t="shared" si="0"/>
        <v>-6.7060000000000002E-3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204</v>
      </c>
      <c r="B78">
        <v>2016</v>
      </c>
      <c r="C78">
        <v>5</v>
      </c>
      <c r="D78" s="2">
        <v>201605</v>
      </c>
      <c r="E78">
        <v>2.1482999999999999E-2</v>
      </c>
      <c r="F78">
        <f t="shared" si="0"/>
        <v>2.1382999999999999E-2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204</v>
      </c>
      <c r="B79">
        <v>2016</v>
      </c>
      <c r="C79">
        <v>6</v>
      </c>
      <c r="D79" s="2">
        <v>201606</v>
      </c>
      <c r="E79">
        <v>-1.3520000000000001E-2</v>
      </c>
      <c r="F79">
        <f t="shared" si="0"/>
        <v>-1.3720000000000001E-2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204</v>
      </c>
      <c r="B80">
        <v>2016</v>
      </c>
      <c r="C80">
        <v>7</v>
      </c>
      <c r="D80" s="2">
        <v>201607</v>
      </c>
      <c r="E80">
        <v>5.0254E-2</v>
      </c>
      <c r="F80">
        <f t="shared" si="0"/>
        <v>5.0054000000000001E-2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204</v>
      </c>
      <c r="B81">
        <v>2016</v>
      </c>
      <c r="C81">
        <v>8</v>
      </c>
      <c r="D81" s="2">
        <v>201608</v>
      </c>
      <c r="E81">
        <v>-2.4169999999999999E-3</v>
      </c>
      <c r="F81">
        <f t="shared" si="0"/>
        <v>-2.617E-3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204</v>
      </c>
      <c r="B82">
        <v>2016</v>
      </c>
      <c r="C82">
        <v>9</v>
      </c>
      <c r="D82" s="2">
        <v>201609</v>
      </c>
      <c r="E82">
        <v>9.6900000000000003E-4</v>
      </c>
      <c r="F82">
        <f t="shared" si="0"/>
        <v>7.6900000000000004E-4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204</v>
      </c>
      <c r="B83">
        <v>2016</v>
      </c>
      <c r="C83">
        <v>10</v>
      </c>
      <c r="D83" s="2">
        <v>201610</v>
      </c>
      <c r="E83">
        <v>-3.0977999999999999E-2</v>
      </c>
      <c r="F83">
        <f t="shared" si="0"/>
        <v>-3.1177999999999997E-2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204</v>
      </c>
      <c r="B84">
        <v>2016</v>
      </c>
      <c r="C84">
        <v>11</v>
      </c>
      <c r="D84" s="2">
        <v>201611</v>
      </c>
      <c r="E84">
        <v>1.7482999999999999E-2</v>
      </c>
      <c r="F84">
        <f t="shared" si="0"/>
        <v>1.7382999999999999E-2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204</v>
      </c>
      <c r="B85">
        <v>2016</v>
      </c>
      <c r="C85">
        <v>12</v>
      </c>
      <c r="D85" s="2">
        <v>201612</v>
      </c>
      <c r="E85">
        <v>8.6619999999999996E-3</v>
      </c>
      <c r="F85">
        <f t="shared" si="0"/>
        <v>8.3619999999999996E-3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204</v>
      </c>
      <c r="B86">
        <v>2017</v>
      </c>
      <c r="C86">
        <v>1</v>
      </c>
      <c r="D86" s="2">
        <v>201701</v>
      </c>
      <c r="E86">
        <v>3.6291999999999998E-2</v>
      </c>
      <c r="F86">
        <f t="shared" si="0"/>
        <v>3.5892E-2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204</v>
      </c>
      <c r="B87">
        <v>2017</v>
      </c>
      <c r="C87">
        <v>2</v>
      </c>
      <c r="D87" s="2">
        <v>201702</v>
      </c>
      <c r="E87">
        <v>3.8334E-2</v>
      </c>
      <c r="F87">
        <f t="shared" si="0"/>
        <v>3.7934000000000002E-2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204</v>
      </c>
      <c r="B88">
        <v>2017</v>
      </c>
      <c r="C88">
        <v>3</v>
      </c>
      <c r="D88" s="2">
        <v>201703</v>
      </c>
      <c r="E88">
        <v>1.0026999999999999E-2</v>
      </c>
      <c r="F88">
        <f t="shared" si="0"/>
        <v>9.7269999999999995E-3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204</v>
      </c>
      <c r="B89">
        <v>2017</v>
      </c>
      <c r="C89">
        <v>4</v>
      </c>
      <c r="D89" s="2">
        <v>201704</v>
      </c>
      <c r="E89">
        <v>2.4819000000000001E-2</v>
      </c>
      <c r="F89">
        <f t="shared" si="0"/>
        <v>2.4319E-2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204</v>
      </c>
      <c r="B90">
        <v>2017</v>
      </c>
      <c r="C90">
        <v>5</v>
      </c>
      <c r="D90" s="2">
        <v>201705</v>
      </c>
      <c r="E90">
        <v>2.2897000000000001E-2</v>
      </c>
      <c r="F90">
        <f t="shared" si="0"/>
        <v>2.2297000000000001E-2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204</v>
      </c>
      <c r="B91">
        <v>2017</v>
      </c>
      <c r="C91">
        <v>6</v>
      </c>
      <c r="D91" s="2">
        <v>201706</v>
      </c>
      <c r="E91">
        <v>1.722E-3</v>
      </c>
      <c r="F91">
        <f t="shared" si="0"/>
        <v>1.1220000000000002E-3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204</v>
      </c>
      <c r="B92">
        <v>2017</v>
      </c>
      <c r="C92">
        <v>7</v>
      </c>
      <c r="D92" s="2">
        <v>201707</v>
      </c>
      <c r="E92">
        <v>2.0627E-2</v>
      </c>
      <c r="F92">
        <f t="shared" si="0"/>
        <v>1.9927E-2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204</v>
      </c>
      <c r="B93">
        <v>2017</v>
      </c>
      <c r="C93">
        <v>8</v>
      </c>
      <c r="D93" s="2">
        <v>201708</v>
      </c>
      <c r="E93">
        <v>1.2632000000000001E-2</v>
      </c>
      <c r="F93">
        <f t="shared" si="0"/>
        <v>1.1732000000000001E-2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204</v>
      </c>
      <c r="B94">
        <v>2017</v>
      </c>
      <c r="C94">
        <v>9</v>
      </c>
      <c r="D94" s="2">
        <v>201709</v>
      </c>
      <c r="E94">
        <v>1.2474000000000001E-2</v>
      </c>
      <c r="F94">
        <f t="shared" si="0"/>
        <v>1.1574000000000001E-2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204</v>
      </c>
      <c r="B95">
        <v>2017</v>
      </c>
      <c r="C95">
        <v>10</v>
      </c>
      <c r="D95" s="2">
        <v>201710</v>
      </c>
      <c r="E95">
        <v>3.1621999999999997E-2</v>
      </c>
      <c r="F95">
        <f t="shared" si="0"/>
        <v>3.0721999999999996E-2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204</v>
      </c>
      <c r="B96">
        <v>2017</v>
      </c>
      <c r="C96">
        <v>11</v>
      </c>
      <c r="D96" s="2">
        <v>201711</v>
      </c>
      <c r="E96">
        <v>2.5478000000000001E-2</v>
      </c>
      <c r="F96">
        <f t="shared" si="0"/>
        <v>2.4678000000000002E-2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204</v>
      </c>
      <c r="B97">
        <v>2017</v>
      </c>
      <c r="C97">
        <v>12</v>
      </c>
      <c r="D97" s="2">
        <v>201712</v>
      </c>
      <c r="E97">
        <v>5.1619999999999999E-3</v>
      </c>
      <c r="F97">
        <f t="shared" si="0"/>
        <v>4.2620000000000002E-3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204</v>
      </c>
      <c r="B98">
        <v>2018</v>
      </c>
      <c r="C98">
        <v>1</v>
      </c>
      <c r="D98" s="2">
        <v>201801</v>
      </c>
      <c r="E98">
        <v>6.8978999999999999E-2</v>
      </c>
      <c r="F98">
        <f t="shared" si="0"/>
        <v>6.7778999999999992E-2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204</v>
      </c>
      <c r="B99">
        <v>2018</v>
      </c>
      <c r="C99">
        <v>2</v>
      </c>
      <c r="D99" s="2">
        <v>201802</v>
      </c>
      <c r="E99">
        <v>-2.3598999999999998E-2</v>
      </c>
      <c r="F99">
        <f t="shared" si="0"/>
        <v>-2.4698999999999999E-2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204</v>
      </c>
      <c r="B100">
        <v>2018</v>
      </c>
      <c r="C100">
        <v>3</v>
      </c>
      <c r="D100" s="2">
        <v>201803</v>
      </c>
      <c r="E100">
        <v>-2.6057E-2</v>
      </c>
      <c r="F100">
        <f t="shared" si="0"/>
        <v>-2.7157000000000001E-2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204</v>
      </c>
      <c r="B101">
        <v>2018</v>
      </c>
      <c r="C101">
        <v>4</v>
      </c>
      <c r="D101" s="2">
        <v>201804</v>
      </c>
      <c r="E101">
        <v>-2.7139999999999998E-3</v>
      </c>
      <c r="F101">
        <f t="shared" si="0"/>
        <v>-4.1139999999999996E-3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204</v>
      </c>
      <c r="B102">
        <v>2018</v>
      </c>
      <c r="C102">
        <v>5</v>
      </c>
      <c r="D102" s="2">
        <v>201805</v>
      </c>
      <c r="E102">
        <v>4.2379E-2</v>
      </c>
      <c r="F102">
        <f t="shared" si="0"/>
        <v>4.0979000000000002E-2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204</v>
      </c>
      <c r="B103">
        <v>2018</v>
      </c>
      <c r="C103">
        <v>6</v>
      </c>
      <c r="D103" s="2">
        <v>201806</v>
      </c>
      <c r="E103">
        <v>8.9519999999999999E-3</v>
      </c>
      <c r="F103">
        <f t="shared" si="0"/>
        <v>7.5519999999999997E-3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204</v>
      </c>
      <c r="B104">
        <v>2018</v>
      </c>
      <c r="C104">
        <v>7</v>
      </c>
      <c r="D104" s="2">
        <v>201807</v>
      </c>
      <c r="E104">
        <v>3.6969000000000002E-2</v>
      </c>
      <c r="F104">
        <f t="shared" si="0"/>
        <v>3.5369000000000005E-2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204</v>
      </c>
      <c r="B105">
        <v>2018</v>
      </c>
      <c r="C105">
        <v>8</v>
      </c>
      <c r="D105" s="2">
        <v>201808</v>
      </c>
      <c r="E105">
        <v>5.5971E-2</v>
      </c>
      <c r="F105">
        <f t="shared" si="0"/>
        <v>5.4371000000000003E-2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204</v>
      </c>
      <c r="B106">
        <v>2018</v>
      </c>
      <c r="C106">
        <v>9</v>
      </c>
      <c r="D106" s="2">
        <v>201809</v>
      </c>
      <c r="E106">
        <v>7.0899999999999999E-3</v>
      </c>
      <c r="F106">
        <f t="shared" si="0"/>
        <v>5.5899999999999995E-3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204</v>
      </c>
      <c r="B107">
        <v>2018</v>
      </c>
      <c r="C107">
        <v>10</v>
      </c>
      <c r="D107" s="2">
        <v>201810</v>
      </c>
      <c r="E107">
        <v>-8.8836999999999999E-2</v>
      </c>
      <c r="F107">
        <f t="shared" si="0"/>
        <v>-9.0736999999999998E-2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204</v>
      </c>
      <c r="B108">
        <v>2018</v>
      </c>
      <c r="C108">
        <v>11</v>
      </c>
      <c r="D108" s="2">
        <v>201811</v>
      </c>
      <c r="E108">
        <v>-2.9433000000000001E-2</v>
      </c>
      <c r="F108">
        <f t="shared" si="0"/>
        <v>-3.1233E-2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204</v>
      </c>
      <c r="B109">
        <v>2018</v>
      </c>
      <c r="C109">
        <v>12</v>
      </c>
      <c r="D109" s="2">
        <v>201812</v>
      </c>
      <c r="E109">
        <v>-8.1879999999999994E-2</v>
      </c>
      <c r="F109">
        <f t="shared" si="0"/>
        <v>-8.3879999999999996E-2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204</v>
      </c>
      <c r="B110">
        <v>2019</v>
      </c>
      <c r="C110">
        <v>1</v>
      </c>
      <c r="D110" s="2">
        <v>201901</v>
      </c>
      <c r="E110">
        <v>7.9272999999999996E-2</v>
      </c>
      <c r="F110">
        <f t="shared" si="0"/>
        <v>7.7172999999999992E-2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204</v>
      </c>
      <c r="B111">
        <v>2019</v>
      </c>
      <c r="C111">
        <v>2</v>
      </c>
      <c r="D111" s="2">
        <v>201902</v>
      </c>
      <c r="E111">
        <v>4.4375999999999999E-2</v>
      </c>
      <c r="F111">
        <f t="shared" si="0"/>
        <v>4.2575999999999996E-2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204</v>
      </c>
      <c r="B112">
        <v>2019</v>
      </c>
      <c r="C112">
        <v>3</v>
      </c>
      <c r="D112" s="2">
        <v>201903</v>
      </c>
      <c r="E112">
        <v>2.8570999999999999E-2</v>
      </c>
      <c r="F112">
        <f t="shared" si="0"/>
        <v>2.6671E-2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204</v>
      </c>
      <c r="B113">
        <v>2019</v>
      </c>
      <c r="C113">
        <v>4</v>
      </c>
      <c r="D113" s="2">
        <v>201904</v>
      </c>
      <c r="E113">
        <v>3.8817999999999998E-2</v>
      </c>
      <c r="F113">
        <f t="shared" si="0"/>
        <v>3.6718000000000001E-2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204</v>
      </c>
      <c r="B114">
        <v>2019</v>
      </c>
      <c r="C114">
        <v>5</v>
      </c>
      <c r="D114" s="2">
        <v>201905</v>
      </c>
      <c r="E114">
        <v>-6.5821000000000005E-2</v>
      </c>
      <c r="F114">
        <f t="shared" si="0"/>
        <v>-6.7921000000000009E-2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204</v>
      </c>
      <c r="B115">
        <v>2019</v>
      </c>
      <c r="C115">
        <v>6</v>
      </c>
      <c r="D115" s="2">
        <v>201906</v>
      </c>
      <c r="E115">
        <v>7.3760999999999993E-2</v>
      </c>
      <c r="F115">
        <f t="shared" si="0"/>
        <v>7.1960999999999997E-2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204</v>
      </c>
      <c r="B116">
        <v>2019</v>
      </c>
      <c r="C116">
        <v>7</v>
      </c>
      <c r="D116" s="2">
        <v>201907</v>
      </c>
      <c r="E116">
        <v>2.1531000000000002E-2</v>
      </c>
      <c r="F116">
        <f t="shared" si="0"/>
        <v>1.9631000000000003E-2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204</v>
      </c>
      <c r="B117">
        <v>2019</v>
      </c>
      <c r="C117">
        <v>8</v>
      </c>
      <c r="D117" s="2">
        <v>201908</v>
      </c>
      <c r="E117">
        <v>-9.0329999999999994E-3</v>
      </c>
      <c r="F117">
        <f t="shared" si="0"/>
        <v>-1.0633E-2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204</v>
      </c>
      <c r="B118">
        <v>2019</v>
      </c>
      <c r="C118">
        <v>9</v>
      </c>
      <c r="D118" s="2">
        <v>201909</v>
      </c>
      <c r="E118">
        <v>1.013E-3</v>
      </c>
      <c r="F118">
        <f t="shared" si="0"/>
        <v>-7.8699999999999994E-4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204</v>
      </c>
      <c r="B119">
        <v>2019</v>
      </c>
      <c r="C119">
        <v>10</v>
      </c>
      <c r="D119" s="2">
        <v>201910</v>
      </c>
      <c r="E119">
        <v>2.5631999999999999E-2</v>
      </c>
      <c r="F119">
        <f t="shared" si="0"/>
        <v>2.4031999999999998E-2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204</v>
      </c>
      <c r="B120">
        <v>2019</v>
      </c>
      <c r="C120">
        <v>11</v>
      </c>
      <c r="D120" s="2">
        <v>201911</v>
      </c>
      <c r="E120">
        <v>4.3735999999999997E-2</v>
      </c>
      <c r="F120">
        <f t="shared" si="0"/>
        <v>4.2535999999999997E-2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204</v>
      </c>
      <c r="B121">
        <v>2019</v>
      </c>
      <c r="C121">
        <v>12</v>
      </c>
      <c r="D121" s="2">
        <v>201912</v>
      </c>
      <c r="E121">
        <v>3.0297000000000001E-2</v>
      </c>
      <c r="F121">
        <f t="shared" si="0"/>
        <v>2.8896999999999999E-2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204</v>
      </c>
      <c r="B122">
        <v>2020</v>
      </c>
      <c r="C122">
        <v>1</v>
      </c>
      <c r="D122" s="2">
        <v>202001</v>
      </c>
      <c r="E122">
        <v>2.4209000000000001E-2</v>
      </c>
      <c r="F122">
        <f t="shared" si="0"/>
        <v>2.2909000000000002E-2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204</v>
      </c>
      <c r="B123">
        <v>2020</v>
      </c>
      <c r="C123">
        <v>2</v>
      </c>
      <c r="D123" s="2">
        <v>202002</v>
      </c>
      <c r="E123">
        <v>-6.4848000000000003E-2</v>
      </c>
      <c r="F123">
        <f t="shared" si="0"/>
        <v>-6.6048000000000009E-2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204</v>
      </c>
      <c r="B124">
        <v>2020</v>
      </c>
      <c r="C124">
        <v>3</v>
      </c>
      <c r="D124" s="2">
        <v>202003</v>
      </c>
      <c r="E124">
        <v>-9.5917000000000002E-2</v>
      </c>
      <c r="F124">
        <f t="shared" si="0"/>
        <v>-9.7216999999999998E-2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204</v>
      </c>
      <c r="B125">
        <v>2020</v>
      </c>
      <c r="C125">
        <v>4</v>
      </c>
      <c r="D125" s="2">
        <v>202004</v>
      </c>
      <c r="E125">
        <v>0.14372799999999999</v>
      </c>
      <c r="F125">
        <f t="shared" si="0"/>
        <v>0.14372799999999999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204</v>
      </c>
      <c r="B126">
        <v>2020</v>
      </c>
      <c r="C126">
        <v>5</v>
      </c>
      <c r="D126" s="2">
        <v>202005</v>
      </c>
      <c r="E126">
        <v>6.7377000000000006E-2</v>
      </c>
      <c r="F126">
        <f t="shared" si="0"/>
        <v>6.7277000000000003E-2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204</v>
      </c>
      <c r="B127">
        <v>2020</v>
      </c>
      <c r="C127">
        <v>6</v>
      </c>
      <c r="D127" s="2">
        <v>202006</v>
      </c>
      <c r="E127">
        <v>4.0516999999999997E-2</v>
      </c>
      <c r="F127">
        <f t="shared" si="0"/>
        <v>4.0416999999999995E-2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204</v>
      </c>
      <c r="B128">
        <v>2020</v>
      </c>
      <c r="C128">
        <v>7</v>
      </c>
      <c r="D128" s="2">
        <v>202007</v>
      </c>
      <c r="E128">
        <v>7.2234999999999994E-2</v>
      </c>
      <c r="F128">
        <f t="shared" si="0"/>
        <v>7.2134999999999991E-2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204</v>
      </c>
      <c r="B129">
        <v>2020</v>
      </c>
      <c r="C129">
        <v>8</v>
      </c>
      <c r="D129" s="2">
        <v>202008</v>
      </c>
      <c r="E129">
        <v>9.1052999999999995E-2</v>
      </c>
      <c r="F129">
        <f t="shared" si="0"/>
        <v>9.0952999999999992E-2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204</v>
      </c>
      <c r="B130">
        <v>2020</v>
      </c>
      <c r="C130">
        <v>9</v>
      </c>
      <c r="D130" s="2">
        <v>202009</v>
      </c>
      <c r="E130">
        <v>-4.0762E-2</v>
      </c>
      <c r="F130">
        <f t="shared" ref="F130:F175" si="1">E130-K130</f>
        <v>-4.0862000000000002E-2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204</v>
      </c>
      <c r="B131">
        <v>2020</v>
      </c>
      <c r="C131">
        <v>10</v>
      </c>
      <c r="D131" s="2">
        <v>202010</v>
      </c>
      <c r="E131">
        <v>-2.9922000000000001E-2</v>
      </c>
      <c r="F131">
        <f t="shared" si="1"/>
        <v>-3.0022E-2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204</v>
      </c>
      <c r="B132">
        <v>2020</v>
      </c>
      <c r="C132">
        <v>11</v>
      </c>
      <c r="D132" s="2">
        <v>202011</v>
      </c>
      <c r="E132">
        <v>0.101607</v>
      </c>
      <c r="F132">
        <f t="shared" si="1"/>
        <v>0.101507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204</v>
      </c>
      <c r="B133">
        <v>2020</v>
      </c>
      <c r="C133">
        <v>12</v>
      </c>
      <c r="D133" s="2">
        <v>202012</v>
      </c>
      <c r="E133">
        <v>4.8305000000000001E-2</v>
      </c>
      <c r="F133">
        <f t="shared" si="1"/>
        <v>4.8204999999999998E-2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204</v>
      </c>
      <c r="B134">
        <v>2021</v>
      </c>
      <c r="C134">
        <v>1</v>
      </c>
      <c r="D134" s="2">
        <v>202101</v>
      </c>
      <c r="E134">
        <v>-5.9319999999999998E-3</v>
      </c>
      <c r="F134">
        <f t="shared" si="1"/>
        <v>-6.032E-3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204</v>
      </c>
      <c r="B135">
        <v>2021</v>
      </c>
      <c r="C135">
        <v>2</v>
      </c>
      <c r="D135" s="2">
        <v>202102</v>
      </c>
      <c r="E135">
        <v>9.6399999999999993E-3</v>
      </c>
      <c r="F135">
        <f t="shared" si="1"/>
        <v>9.6399999999999993E-3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204</v>
      </c>
      <c r="B136">
        <v>2021</v>
      </c>
      <c r="C136">
        <v>3</v>
      </c>
      <c r="D136" s="2">
        <v>202103</v>
      </c>
      <c r="E136">
        <v>1.4321E-2</v>
      </c>
      <c r="F136">
        <f t="shared" si="1"/>
        <v>1.4321E-2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204</v>
      </c>
      <c r="B137">
        <v>2021</v>
      </c>
      <c r="C137">
        <v>4</v>
      </c>
      <c r="D137" s="2">
        <v>202104</v>
      </c>
      <c r="E137">
        <v>5.9166000000000003E-2</v>
      </c>
      <c r="F137">
        <f t="shared" si="1"/>
        <v>5.9166000000000003E-2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204</v>
      </c>
      <c r="B138">
        <v>2021</v>
      </c>
      <c r="C138">
        <v>5</v>
      </c>
      <c r="D138" s="2">
        <v>202105</v>
      </c>
      <c r="E138">
        <v>-1.2696000000000001E-2</v>
      </c>
      <c r="F138">
        <f t="shared" si="1"/>
        <v>-1.2696000000000001E-2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204</v>
      </c>
      <c r="B139">
        <v>2021</v>
      </c>
      <c r="C139">
        <v>6</v>
      </c>
      <c r="D139" s="2">
        <v>202106</v>
      </c>
      <c r="E139">
        <v>5.3150000000000003E-2</v>
      </c>
      <c r="F139">
        <f t="shared" si="1"/>
        <v>5.3150000000000003E-2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204</v>
      </c>
      <c r="B140">
        <v>2021</v>
      </c>
      <c r="C140">
        <v>7</v>
      </c>
      <c r="D140" s="2">
        <v>202107</v>
      </c>
      <c r="E140">
        <v>3.3577999999999997E-2</v>
      </c>
      <c r="F140">
        <f t="shared" si="1"/>
        <v>3.3577999999999997E-2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204</v>
      </c>
      <c r="B141">
        <v>2021</v>
      </c>
      <c r="C141">
        <v>8</v>
      </c>
      <c r="D141" s="2">
        <v>202108</v>
      </c>
      <c r="E141">
        <v>3.3273999999999998E-2</v>
      </c>
      <c r="F141">
        <f t="shared" si="1"/>
        <v>3.3273999999999998E-2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204</v>
      </c>
      <c r="B142">
        <v>2021</v>
      </c>
      <c r="C142">
        <v>9</v>
      </c>
      <c r="D142" s="2">
        <v>202109</v>
      </c>
      <c r="E142">
        <v>-5.2782000000000003E-2</v>
      </c>
      <c r="F142">
        <f t="shared" si="1"/>
        <v>-5.2782000000000003E-2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204</v>
      </c>
      <c r="B143">
        <v>2021</v>
      </c>
      <c r="C143">
        <v>10</v>
      </c>
      <c r="D143" s="2">
        <v>202110</v>
      </c>
      <c r="E143">
        <v>8.2075999999999996E-2</v>
      </c>
      <c r="F143">
        <f t="shared" si="1"/>
        <v>8.2075999999999996E-2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204</v>
      </c>
      <c r="B144">
        <v>2021</v>
      </c>
      <c r="C144">
        <v>11</v>
      </c>
      <c r="D144" s="2">
        <v>202111</v>
      </c>
      <c r="E144">
        <v>-2.2309999999999999E-3</v>
      </c>
      <c r="F144">
        <f t="shared" si="1"/>
        <v>-2.2309999999999999E-3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204</v>
      </c>
      <c r="B145">
        <v>2021</v>
      </c>
      <c r="C145">
        <v>12</v>
      </c>
      <c r="D145" s="2">
        <v>202112</v>
      </c>
      <c r="E145">
        <v>2.7292E-2</v>
      </c>
      <c r="F145">
        <f t="shared" si="1"/>
        <v>2.7192000000000001E-2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204</v>
      </c>
      <c r="B146">
        <v>2022</v>
      </c>
      <c r="C146">
        <v>1</v>
      </c>
      <c r="D146" s="2">
        <v>202201</v>
      </c>
      <c r="E146">
        <v>-8.6346999999999993E-2</v>
      </c>
      <c r="F146">
        <f t="shared" si="1"/>
        <v>-8.6346999999999993E-2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204</v>
      </c>
      <c r="B147">
        <v>2022</v>
      </c>
      <c r="C147">
        <v>2</v>
      </c>
      <c r="D147" s="2">
        <v>202202</v>
      </c>
      <c r="E147">
        <v>-3.2916000000000001E-2</v>
      </c>
      <c r="F147">
        <f t="shared" si="1"/>
        <v>-3.2916000000000001E-2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204</v>
      </c>
      <c r="B148">
        <v>2022</v>
      </c>
      <c r="C148">
        <v>3</v>
      </c>
      <c r="D148" s="2">
        <v>202203</v>
      </c>
      <c r="E148">
        <v>3.4453999999999999E-2</v>
      </c>
      <c r="F148">
        <f t="shared" si="1"/>
        <v>3.4353999999999996E-2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204</v>
      </c>
      <c r="B149">
        <v>2022</v>
      </c>
      <c r="C149">
        <v>4</v>
      </c>
      <c r="D149" s="2">
        <v>202204</v>
      </c>
      <c r="E149">
        <v>-0.114453</v>
      </c>
      <c r="F149">
        <f t="shared" si="1"/>
        <v>-0.114553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204</v>
      </c>
      <c r="B150">
        <v>2022</v>
      </c>
      <c r="C150">
        <v>5</v>
      </c>
      <c r="D150" s="2">
        <v>202205</v>
      </c>
      <c r="E150">
        <v>-1.5044E-2</v>
      </c>
      <c r="F150">
        <f t="shared" si="1"/>
        <v>-1.5344E-2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204</v>
      </c>
      <c r="B151">
        <v>2022</v>
      </c>
      <c r="C151">
        <v>6</v>
      </c>
      <c r="D151" s="2">
        <v>202206</v>
      </c>
      <c r="E151">
        <v>-7.9380000000000006E-2</v>
      </c>
      <c r="F151">
        <f t="shared" si="1"/>
        <v>-7.9980000000000009E-2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204</v>
      </c>
      <c r="B152">
        <v>2022</v>
      </c>
      <c r="C152">
        <v>7</v>
      </c>
      <c r="D152" s="2">
        <v>202207</v>
      </c>
      <c r="E152">
        <v>0.11437899999999999</v>
      </c>
      <c r="F152">
        <f t="shared" si="1"/>
        <v>0.113579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204</v>
      </c>
      <c r="B153">
        <v>2022</v>
      </c>
      <c r="C153">
        <v>8</v>
      </c>
      <c r="D153" s="2">
        <v>202208</v>
      </c>
      <c r="E153">
        <v>-5.1207000000000003E-2</v>
      </c>
      <c r="F153">
        <f t="shared" si="1"/>
        <v>-5.3107000000000001E-2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204</v>
      </c>
      <c r="B154">
        <v>2022</v>
      </c>
      <c r="C154">
        <v>9</v>
      </c>
      <c r="D154" s="2">
        <v>202209</v>
      </c>
      <c r="E154">
        <v>-9.2248999999999998E-2</v>
      </c>
      <c r="F154">
        <f t="shared" si="1"/>
        <v>-9.4148999999999997E-2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204</v>
      </c>
      <c r="B155">
        <v>2022</v>
      </c>
      <c r="C155">
        <v>10</v>
      </c>
      <c r="D155" s="2">
        <v>202210</v>
      </c>
      <c r="E155">
        <v>6.0503000000000001E-2</v>
      </c>
      <c r="F155">
        <f t="shared" si="1"/>
        <v>5.8203000000000005E-2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204</v>
      </c>
      <c r="B156">
        <v>2022</v>
      </c>
      <c r="C156">
        <v>11</v>
      </c>
      <c r="D156" s="2">
        <v>202211</v>
      </c>
      <c r="E156">
        <v>5.1865000000000001E-2</v>
      </c>
      <c r="F156">
        <f t="shared" si="1"/>
        <v>4.8965000000000002E-2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204</v>
      </c>
      <c r="B157">
        <v>2022</v>
      </c>
      <c r="C157">
        <v>12</v>
      </c>
      <c r="D157" s="2">
        <v>202212</v>
      </c>
      <c r="E157">
        <v>-7.1221999999999994E-2</v>
      </c>
      <c r="F157">
        <f t="shared" si="1"/>
        <v>-7.4521999999999991E-2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204</v>
      </c>
      <c r="B158">
        <v>2023</v>
      </c>
      <c r="C158">
        <v>1</v>
      </c>
      <c r="D158" s="2">
        <v>202301</v>
      </c>
      <c r="E158">
        <v>8.0142000000000005E-2</v>
      </c>
      <c r="F158">
        <f t="shared" si="1"/>
        <v>7.6642000000000002E-2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204</v>
      </c>
      <c r="B159">
        <v>2023</v>
      </c>
      <c r="C159">
        <v>2</v>
      </c>
      <c r="D159" s="2">
        <v>202302</v>
      </c>
      <c r="E159">
        <v>-1.8549E-2</v>
      </c>
      <c r="F159">
        <f t="shared" si="1"/>
        <v>-2.1949E-2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204</v>
      </c>
      <c r="B160">
        <v>2023</v>
      </c>
      <c r="C160">
        <v>3</v>
      </c>
      <c r="D160" s="2">
        <v>202303</v>
      </c>
      <c r="E160">
        <v>6.3876000000000002E-2</v>
      </c>
      <c r="F160">
        <f t="shared" si="1"/>
        <v>6.0276000000000003E-2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204</v>
      </c>
      <c r="B161">
        <v>2023</v>
      </c>
      <c r="C161">
        <v>4</v>
      </c>
      <c r="D161" s="2">
        <v>202304</v>
      </c>
      <c r="E161">
        <v>6.2960000000000004E-3</v>
      </c>
      <c r="F161">
        <f t="shared" si="1"/>
        <v>2.7960000000000007E-3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204</v>
      </c>
      <c r="B162">
        <v>2023</v>
      </c>
      <c r="C162">
        <v>5</v>
      </c>
      <c r="D162" s="2">
        <v>202305</v>
      </c>
      <c r="E162">
        <v>3.3520000000000001E-2</v>
      </c>
      <c r="F162">
        <f t="shared" si="1"/>
        <v>2.9920000000000002E-2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204</v>
      </c>
      <c r="B163">
        <v>2023</v>
      </c>
      <c r="C163">
        <v>6</v>
      </c>
      <c r="D163" s="2">
        <v>202306</v>
      </c>
      <c r="E163">
        <v>6.9837999999999997E-2</v>
      </c>
      <c r="F163">
        <f t="shared" si="1"/>
        <v>6.5837999999999994E-2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204</v>
      </c>
      <c r="B164">
        <v>2023</v>
      </c>
      <c r="C164">
        <v>7</v>
      </c>
      <c r="D164" s="2">
        <v>202307</v>
      </c>
      <c r="E164">
        <v>2.8294E-2</v>
      </c>
      <c r="F164">
        <f t="shared" si="1"/>
        <v>2.3793999999999999E-2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204</v>
      </c>
      <c r="B165">
        <v>2023</v>
      </c>
      <c r="C165">
        <v>8</v>
      </c>
      <c r="D165" s="2">
        <v>202308</v>
      </c>
      <c r="E165">
        <v>-9.2370000000000004E-3</v>
      </c>
      <c r="F165">
        <f t="shared" si="1"/>
        <v>-1.3737000000000001E-2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204</v>
      </c>
      <c r="B166">
        <v>2023</v>
      </c>
      <c r="C166">
        <v>9</v>
      </c>
      <c r="D166" s="2">
        <v>202309</v>
      </c>
      <c r="E166">
        <v>-5.8321999999999999E-2</v>
      </c>
      <c r="F166">
        <f t="shared" si="1"/>
        <v>-6.2621999999999997E-2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204</v>
      </c>
      <c r="B167">
        <v>2023</v>
      </c>
      <c r="C167">
        <v>10</v>
      </c>
      <c r="D167" s="2">
        <v>202310</v>
      </c>
      <c r="E167">
        <v>-2.4435999999999999E-2</v>
      </c>
      <c r="F167">
        <f t="shared" si="1"/>
        <v>-2.9135999999999999E-2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204</v>
      </c>
      <c r="B168">
        <v>2023</v>
      </c>
      <c r="C168">
        <v>11</v>
      </c>
      <c r="D168" s="2">
        <v>202311</v>
      </c>
      <c r="E168">
        <v>0.106888</v>
      </c>
      <c r="F168">
        <f t="shared" si="1"/>
        <v>0.102488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204</v>
      </c>
      <c r="B169">
        <v>2023</v>
      </c>
      <c r="C169">
        <v>12</v>
      </c>
      <c r="D169" s="2">
        <v>202312</v>
      </c>
      <c r="E169">
        <v>4.8788999999999999E-2</v>
      </c>
      <c r="F169">
        <f t="shared" si="1"/>
        <v>4.4489000000000001E-2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204</v>
      </c>
      <c r="B170">
        <v>2024</v>
      </c>
      <c r="C170">
        <v>1</v>
      </c>
      <c r="D170" s="2">
        <v>202401</v>
      </c>
      <c r="E170">
        <v>2.0347000000000001E-2</v>
      </c>
      <c r="F170">
        <f t="shared" si="1"/>
        <v>1.5647000000000001E-2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204</v>
      </c>
      <c r="B171">
        <v>2024</v>
      </c>
      <c r="C171">
        <v>2</v>
      </c>
      <c r="D171" s="2">
        <v>202402</v>
      </c>
      <c r="E171">
        <v>5.9824000000000002E-2</v>
      </c>
      <c r="F171">
        <f t="shared" si="1"/>
        <v>5.5624E-2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204</v>
      </c>
      <c r="B172">
        <v>2024</v>
      </c>
      <c r="C172">
        <v>3</v>
      </c>
      <c r="D172" s="2">
        <v>202403</v>
      </c>
      <c r="E172">
        <v>2.2613000000000001E-2</v>
      </c>
      <c r="F172">
        <f t="shared" si="1"/>
        <v>1.8313000000000003E-2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204</v>
      </c>
      <c r="B173">
        <v>2024</v>
      </c>
      <c r="C173">
        <v>4</v>
      </c>
      <c r="D173" s="2">
        <v>202404</v>
      </c>
      <c r="E173">
        <v>-4.2032E-2</v>
      </c>
      <c r="F173">
        <f t="shared" si="1"/>
        <v>-4.6731999999999996E-2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204</v>
      </c>
      <c r="B174">
        <v>2024</v>
      </c>
      <c r="C174">
        <v>5</v>
      </c>
      <c r="D174" s="2">
        <v>202405</v>
      </c>
      <c r="E174">
        <v>5.1630000000000002E-2</v>
      </c>
      <c r="F174">
        <f t="shared" si="1"/>
        <v>4.7230000000000001E-2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204</v>
      </c>
      <c r="B175">
        <v>2024</v>
      </c>
      <c r="C175">
        <v>6</v>
      </c>
      <c r="D175" s="2">
        <v>202406</v>
      </c>
      <c r="E175">
        <v>4.9932999999999998E-2</v>
      </c>
      <c r="F175">
        <f t="shared" si="1"/>
        <v>4.5832999999999999E-2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  <row r="176" spans="1:11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1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209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205</v>
      </c>
      <c r="B2">
        <v>2010</v>
      </c>
      <c r="C2">
        <v>1</v>
      </c>
      <c r="D2" s="2">
        <v>201001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205</v>
      </c>
      <c r="B3">
        <v>2010</v>
      </c>
      <c r="C3">
        <v>2</v>
      </c>
      <c r="D3" s="2">
        <v>201002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205</v>
      </c>
      <c r="B4">
        <v>2010</v>
      </c>
      <c r="C4">
        <v>3</v>
      </c>
      <c r="D4" s="2">
        <v>201003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205</v>
      </c>
      <c r="B5">
        <v>2010</v>
      </c>
      <c r="C5">
        <v>4</v>
      </c>
      <c r="D5" s="2">
        <v>201004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205</v>
      </c>
      <c r="B6">
        <v>2010</v>
      </c>
      <c r="C6">
        <v>5</v>
      </c>
      <c r="D6" s="2">
        <v>201005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205</v>
      </c>
      <c r="B7">
        <v>2010</v>
      </c>
      <c r="C7">
        <v>6</v>
      </c>
      <c r="D7" s="2">
        <v>201006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205</v>
      </c>
      <c r="B8">
        <v>2010</v>
      </c>
      <c r="C8">
        <v>7</v>
      </c>
      <c r="D8" s="2">
        <v>201007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205</v>
      </c>
      <c r="B9">
        <v>2010</v>
      </c>
      <c r="C9">
        <v>8</v>
      </c>
      <c r="D9" s="2">
        <v>201008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205</v>
      </c>
      <c r="B10">
        <v>2010</v>
      </c>
      <c r="C10">
        <v>9</v>
      </c>
      <c r="D10" s="2">
        <v>201009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205</v>
      </c>
      <c r="B11">
        <v>2010</v>
      </c>
      <c r="C11">
        <v>10</v>
      </c>
      <c r="D11" s="2">
        <v>201010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205</v>
      </c>
      <c r="B12">
        <v>2010</v>
      </c>
      <c r="C12">
        <v>11</v>
      </c>
      <c r="D12" s="2">
        <v>201011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205</v>
      </c>
      <c r="B13">
        <v>2010</v>
      </c>
      <c r="C13">
        <v>12</v>
      </c>
      <c r="D13" s="2">
        <v>201012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205</v>
      </c>
      <c r="B14">
        <v>2011</v>
      </c>
      <c r="C14">
        <v>1</v>
      </c>
      <c r="D14" s="2">
        <v>201101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205</v>
      </c>
      <c r="B15">
        <v>2011</v>
      </c>
      <c r="C15">
        <v>2</v>
      </c>
      <c r="D15" s="2">
        <v>201102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205</v>
      </c>
      <c r="B16">
        <v>2011</v>
      </c>
      <c r="C16">
        <v>3</v>
      </c>
      <c r="D16" s="2">
        <v>201103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205</v>
      </c>
      <c r="B17">
        <v>2011</v>
      </c>
      <c r="C17">
        <v>4</v>
      </c>
      <c r="D17" s="2">
        <v>201104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205</v>
      </c>
      <c r="B18">
        <v>2011</v>
      </c>
      <c r="C18">
        <v>5</v>
      </c>
      <c r="D18" s="2">
        <v>201105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205</v>
      </c>
      <c r="B19">
        <v>2011</v>
      </c>
      <c r="C19">
        <v>6</v>
      </c>
      <c r="D19" s="2">
        <v>201106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205</v>
      </c>
      <c r="B20">
        <v>2011</v>
      </c>
      <c r="C20">
        <v>7</v>
      </c>
      <c r="D20" s="2">
        <v>201107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205</v>
      </c>
      <c r="B21">
        <v>2011</v>
      </c>
      <c r="C21">
        <v>8</v>
      </c>
      <c r="D21" s="2">
        <v>201108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205</v>
      </c>
      <c r="B22">
        <v>2011</v>
      </c>
      <c r="C22">
        <v>9</v>
      </c>
      <c r="D22" s="2">
        <v>201109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205</v>
      </c>
      <c r="B23">
        <v>2011</v>
      </c>
      <c r="C23">
        <v>10</v>
      </c>
      <c r="D23" s="2">
        <v>201110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205</v>
      </c>
      <c r="B24">
        <v>2011</v>
      </c>
      <c r="C24">
        <v>11</v>
      </c>
      <c r="D24" s="2">
        <v>201111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205</v>
      </c>
      <c r="B25">
        <v>2011</v>
      </c>
      <c r="C25">
        <v>12</v>
      </c>
      <c r="D25" s="2">
        <v>201112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205</v>
      </c>
      <c r="B26">
        <v>2012</v>
      </c>
      <c r="C26">
        <v>1</v>
      </c>
      <c r="D26" s="2">
        <v>201201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205</v>
      </c>
      <c r="B27">
        <v>2012</v>
      </c>
      <c r="C27">
        <v>2</v>
      </c>
      <c r="D27" s="2">
        <v>201202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205</v>
      </c>
      <c r="B28">
        <v>2012</v>
      </c>
      <c r="C28">
        <v>3</v>
      </c>
      <c r="D28" s="2">
        <v>201203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205</v>
      </c>
      <c r="B29">
        <v>2012</v>
      </c>
      <c r="C29">
        <v>4</v>
      </c>
      <c r="D29" s="2">
        <v>201204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205</v>
      </c>
      <c r="B30">
        <v>2012</v>
      </c>
      <c r="C30">
        <v>5</v>
      </c>
      <c r="D30" s="2">
        <v>201205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205</v>
      </c>
      <c r="B31">
        <v>2012</v>
      </c>
      <c r="C31">
        <v>6</v>
      </c>
      <c r="D31" s="2">
        <v>201206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205</v>
      </c>
      <c r="B32">
        <v>2012</v>
      </c>
      <c r="C32">
        <v>7</v>
      </c>
      <c r="D32" s="2">
        <v>201207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205</v>
      </c>
      <c r="B33">
        <v>2012</v>
      </c>
      <c r="C33">
        <v>8</v>
      </c>
      <c r="D33" s="2">
        <v>201208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205</v>
      </c>
      <c r="B34">
        <v>2012</v>
      </c>
      <c r="C34">
        <v>9</v>
      </c>
      <c r="D34" s="2">
        <v>201209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205</v>
      </c>
      <c r="B35">
        <v>2012</v>
      </c>
      <c r="C35">
        <v>10</v>
      </c>
      <c r="D35" s="2">
        <v>201210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205</v>
      </c>
      <c r="B36">
        <v>2012</v>
      </c>
      <c r="C36">
        <v>11</v>
      </c>
      <c r="D36" s="2">
        <v>201211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205</v>
      </c>
      <c r="B37">
        <v>2012</v>
      </c>
      <c r="C37">
        <v>12</v>
      </c>
      <c r="D37" s="2">
        <v>201212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205</v>
      </c>
      <c r="B38">
        <v>2013</v>
      </c>
      <c r="C38">
        <v>1</v>
      </c>
      <c r="D38" s="2">
        <v>201301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205</v>
      </c>
      <c r="B39">
        <v>2013</v>
      </c>
      <c r="C39">
        <v>2</v>
      </c>
      <c r="D39" s="2">
        <v>201302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205</v>
      </c>
      <c r="B40">
        <v>2013</v>
      </c>
      <c r="C40">
        <v>3</v>
      </c>
      <c r="D40" s="2">
        <v>201303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205</v>
      </c>
      <c r="B41">
        <v>2013</v>
      </c>
      <c r="C41">
        <v>4</v>
      </c>
      <c r="D41" s="2">
        <v>201304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205</v>
      </c>
      <c r="B42">
        <v>2013</v>
      </c>
      <c r="C42">
        <v>5</v>
      </c>
      <c r="D42" s="2">
        <v>201305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205</v>
      </c>
      <c r="B43">
        <v>2013</v>
      </c>
      <c r="C43">
        <v>6</v>
      </c>
      <c r="D43" s="2">
        <v>201306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205</v>
      </c>
      <c r="B44">
        <v>2013</v>
      </c>
      <c r="C44">
        <v>7</v>
      </c>
      <c r="D44" s="2">
        <v>201307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205</v>
      </c>
      <c r="B45">
        <v>2013</v>
      </c>
      <c r="C45">
        <v>8</v>
      </c>
      <c r="D45" s="2">
        <v>201308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205</v>
      </c>
      <c r="B46">
        <v>2013</v>
      </c>
      <c r="C46">
        <v>9</v>
      </c>
      <c r="D46" s="2">
        <v>201309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205</v>
      </c>
      <c r="B47">
        <v>2013</v>
      </c>
      <c r="C47">
        <v>10</v>
      </c>
      <c r="D47" s="2">
        <v>201310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205</v>
      </c>
      <c r="B48">
        <v>2013</v>
      </c>
      <c r="C48">
        <v>11</v>
      </c>
      <c r="D48" s="2">
        <v>201311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205</v>
      </c>
      <c r="B49">
        <v>2013</v>
      </c>
      <c r="C49">
        <v>12</v>
      </c>
      <c r="D49" s="2">
        <v>201312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205</v>
      </c>
      <c r="B50">
        <v>2014</v>
      </c>
      <c r="C50">
        <v>1</v>
      </c>
      <c r="D50" s="2">
        <v>201401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205</v>
      </c>
      <c r="B51">
        <v>2014</v>
      </c>
      <c r="C51">
        <v>2</v>
      </c>
      <c r="D51" s="2">
        <v>201402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205</v>
      </c>
      <c r="B52">
        <v>2014</v>
      </c>
      <c r="C52">
        <v>3</v>
      </c>
      <c r="D52" s="2">
        <v>201403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205</v>
      </c>
      <c r="B53">
        <v>2014</v>
      </c>
      <c r="C53">
        <v>4</v>
      </c>
      <c r="D53" s="2">
        <v>201404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205</v>
      </c>
      <c r="B54">
        <v>2014</v>
      </c>
      <c r="C54">
        <v>5</v>
      </c>
      <c r="D54" s="2">
        <v>201405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205</v>
      </c>
      <c r="B55">
        <v>2014</v>
      </c>
      <c r="C55">
        <v>6</v>
      </c>
      <c r="D55" s="2">
        <v>201406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205</v>
      </c>
      <c r="B56">
        <v>2014</v>
      </c>
      <c r="C56">
        <v>7</v>
      </c>
      <c r="D56" s="2">
        <v>201407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205</v>
      </c>
      <c r="B57">
        <v>2014</v>
      </c>
      <c r="C57">
        <v>8</v>
      </c>
      <c r="D57" s="2">
        <v>201408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205</v>
      </c>
      <c r="B58">
        <v>2014</v>
      </c>
      <c r="C58">
        <v>9</v>
      </c>
      <c r="D58" s="2">
        <v>201409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205</v>
      </c>
      <c r="B59">
        <v>2014</v>
      </c>
      <c r="C59">
        <v>10</v>
      </c>
      <c r="D59" s="2">
        <v>201410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205</v>
      </c>
      <c r="B60">
        <v>2014</v>
      </c>
      <c r="C60">
        <v>11</v>
      </c>
      <c r="D60" s="2">
        <v>201411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205</v>
      </c>
      <c r="B61">
        <v>2014</v>
      </c>
      <c r="C61">
        <v>12</v>
      </c>
      <c r="D61" s="2">
        <v>201412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205</v>
      </c>
      <c r="B62">
        <v>2015</v>
      </c>
      <c r="C62">
        <v>1</v>
      </c>
      <c r="D62" s="2">
        <v>201501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205</v>
      </c>
      <c r="B63">
        <v>2015</v>
      </c>
      <c r="C63">
        <v>2</v>
      </c>
      <c r="D63" s="2">
        <v>201502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205</v>
      </c>
      <c r="B64">
        <v>2015</v>
      </c>
      <c r="C64">
        <v>3</v>
      </c>
      <c r="D64" s="2">
        <v>201503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205</v>
      </c>
      <c r="B65">
        <v>2015</v>
      </c>
      <c r="C65">
        <v>4</v>
      </c>
      <c r="D65" s="2">
        <v>201504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205</v>
      </c>
      <c r="B66">
        <v>2015</v>
      </c>
      <c r="C66">
        <v>5</v>
      </c>
      <c r="D66" s="2">
        <v>201505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205</v>
      </c>
      <c r="B67">
        <v>2015</v>
      </c>
      <c r="C67">
        <v>6</v>
      </c>
      <c r="D67" s="2">
        <v>201506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205</v>
      </c>
      <c r="B68">
        <v>2015</v>
      </c>
      <c r="C68">
        <v>7</v>
      </c>
      <c r="D68" s="2">
        <v>201507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205</v>
      </c>
      <c r="B69">
        <v>2015</v>
      </c>
      <c r="C69">
        <v>8</v>
      </c>
      <c r="D69" s="2">
        <v>201508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205</v>
      </c>
      <c r="B70">
        <v>2015</v>
      </c>
      <c r="C70">
        <v>9</v>
      </c>
      <c r="D70" s="2">
        <v>201509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205</v>
      </c>
      <c r="B71">
        <v>2015</v>
      </c>
      <c r="C71">
        <v>10</v>
      </c>
      <c r="D71" s="2">
        <v>201510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205</v>
      </c>
      <c r="B72">
        <v>2015</v>
      </c>
      <c r="C72">
        <v>11</v>
      </c>
      <c r="D72" s="2">
        <v>201511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205</v>
      </c>
      <c r="B73">
        <v>2015</v>
      </c>
      <c r="C73">
        <v>12</v>
      </c>
      <c r="D73" s="2">
        <v>201512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205</v>
      </c>
      <c r="B74">
        <v>2016</v>
      </c>
      <c r="C74">
        <v>1</v>
      </c>
      <c r="D74" s="2">
        <v>201601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205</v>
      </c>
      <c r="B75">
        <v>2016</v>
      </c>
      <c r="C75">
        <v>2</v>
      </c>
      <c r="D75" s="2">
        <v>201602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205</v>
      </c>
      <c r="B76">
        <v>2016</v>
      </c>
      <c r="C76">
        <v>3</v>
      </c>
      <c r="D76" s="2">
        <v>201603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205</v>
      </c>
      <c r="B77">
        <v>2016</v>
      </c>
      <c r="C77">
        <v>4</v>
      </c>
      <c r="D77" s="2">
        <v>201604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205</v>
      </c>
      <c r="B78">
        <v>2016</v>
      </c>
      <c r="C78">
        <v>5</v>
      </c>
      <c r="D78" s="2">
        <v>201605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205</v>
      </c>
      <c r="B79">
        <v>2016</v>
      </c>
      <c r="C79">
        <v>6</v>
      </c>
      <c r="D79" s="2">
        <v>201606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205</v>
      </c>
      <c r="B80">
        <v>2016</v>
      </c>
      <c r="C80">
        <v>7</v>
      </c>
      <c r="D80" s="2">
        <v>201607</v>
      </c>
      <c r="E80">
        <v>4.7523000000000003E-2</v>
      </c>
      <c r="F80">
        <f t="shared" ref="F80:F130" si="0">E80-K80</f>
        <v>4.7323000000000004E-2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205</v>
      </c>
      <c r="B81">
        <v>2016</v>
      </c>
      <c r="C81">
        <v>8</v>
      </c>
      <c r="D81" s="2">
        <v>201608</v>
      </c>
      <c r="E81">
        <v>-5.7920000000000003E-3</v>
      </c>
      <c r="F81">
        <f t="shared" si="0"/>
        <v>-5.9919999999999999E-3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205</v>
      </c>
      <c r="B82">
        <v>2016</v>
      </c>
      <c r="C82">
        <v>9</v>
      </c>
      <c r="D82" s="2">
        <v>201609</v>
      </c>
      <c r="E82">
        <v>3.8830000000000002E-3</v>
      </c>
      <c r="F82">
        <f t="shared" si="0"/>
        <v>3.6830000000000001E-3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205</v>
      </c>
      <c r="B83">
        <v>2016</v>
      </c>
      <c r="C83">
        <v>10</v>
      </c>
      <c r="D83" s="2">
        <v>201610</v>
      </c>
      <c r="E83">
        <v>-2.3210999999999999E-2</v>
      </c>
      <c r="F83">
        <f t="shared" si="0"/>
        <v>-2.3410999999999998E-2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205</v>
      </c>
      <c r="B84">
        <v>2016</v>
      </c>
      <c r="C84">
        <v>11</v>
      </c>
      <c r="D84" s="2">
        <v>201611</v>
      </c>
      <c r="E84">
        <v>2.1781999999999999E-2</v>
      </c>
      <c r="F84">
        <f t="shared" si="0"/>
        <v>2.1682E-2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205</v>
      </c>
      <c r="B85">
        <v>2016</v>
      </c>
      <c r="C85">
        <v>12</v>
      </c>
      <c r="D85" s="2">
        <v>201612</v>
      </c>
      <c r="E85">
        <v>9.6900000000000007E-3</v>
      </c>
      <c r="F85">
        <f t="shared" si="0"/>
        <v>9.3900000000000008E-3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205</v>
      </c>
      <c r="B86">
        <v>2017</v>
      </c>
      <c r="C86">
        <v>1</v>
      </c>
      <c r="D86" s="2">
        <v>201701</v>
      </c>
      <c r="E86">
        <v>3.3589000000000001E-2</v>
      </c>
      <c r="F86">
        <f t="shared" si="0"/>
        <v>3.3189000000000003E-2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205</v>
      </c>
      <c r="B87">
        <v>2017</v>
      </c>
      <c r="C87">
        <v>2</v>
      </c>
      <c r="D87" s="2">
        <v>201702</v>
      </c>
      <c r="E87">
        <v>4.1783000000000001E-2</v>
      </c>
      <c r="F87">
        <f t="shared" si="0"/>
        <v>4.1383000000000003E-2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205</v>
      </c>
      <c r="B88">
        <v>2017</v>
      </c>
      <c r="C88">
        <v>3</v>
      </c>
      <c r="D88" s="2">
        <v>201703</v>
      </c>
      <c r="E88">
        <v>1.0695E-2</v>
      </c>
      <c r="F88">
        <f t="shared" si="0"/>
        <v>1.0395E-2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205</v>
      </c>
      <c r="B89">
        <v>2017</v>
      </c>
      <c r="C89">
        <v>4</v>
      </c>
      <c r="D89" s="2">
        <v>201704</v>
      </c>
      <c r="E89">
        <v>2.2928E-2</v>
      </c>
      <c r="F89">
        <f t="shared" si="0"/>
        <v>2.2428E-2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205</v>
      </c>
      <c r="B90">
        <v>2017</v>
      </c>
      <c r="C90">
        <v>5</v>
      </c>
      <c r="D90" s="2">
        <v>201705</v>
      </c>
      <c r="E90">
        <v>2.5862E-2</v>
      </c>
      <c r="F90">
        <f t="shared" si="0"/>
        <v>2.5262E-2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205</v>
      </c>
      <c r="B91">
        <v>2017</v>
      </c>
      <c r="C91">
        <v>6</v>
      </c>
      <c r="D91" s="2">
        <v>201706</v>
      </c>
      <c r="E91">
        <v>-2.0760000000000002E-3</v>
      </c>
      <c r="F91">
        <f t="shared" si="0"/>
        <v>-2.676E-3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205</v>
      </c>
      <c r="B92">
        <v>2017</v>
      </c>
      <c r="C92">
        <v>7</v>
      </c>
      <c r="D92" s="2">
        <v>201707</v>
      </c>
      <c r="E92">
        <v>2.6204999999999999E-2</v>
      </c>
      <c r="F92">
        <f t="shared" si="0"/>
        <v>2.5505E-2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205</v>
      </c>
      <c r="B93">
        <v>2017</v>
      </c>
      <c r="C93">
        <v>8</v>
      </c>
      <c r="D93" s="2">
        <v>201708</v>
      </c>
      <c r="E93">
        <v>1.8121999999999999E-2</v>
      </c>
      <c r="F93">
        <f t="shared" si="0"/>
        <v>1.7221999999999998E-2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205</v>
      </c>
      <c r="B94">
        <v>2017</v>
      </c>
      <c r="C94">
        <v>9</v>
      </c>
      <c r="D94" s="2">
        <v>201709</v>
      </c>
      <c r="E94">
        <v>1.2945E-2</v>
      </c>
      <c r="F94">
        <f t="shared" si="0"/>
        <v>1.2045E-2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205</v>
      </c>
      <c r="B95">
        <v>2017</v>
      </c>
      <c r="C95">
        <v>10</v>
      </c>
      <c r="D95" s="2">
        <v>201710</v>
      </c>
      <c r="E95">
        <v>3.9136999999999998E-2</v>
      </c>
      <c r="F95">
        <f t="shared" si="0"/>
        <v>3.8237E-2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205</v>
      </c>
      <c r="B96">
        <v>2017</v>
      </c>
      <c r="C96">
        <v>11</v>
      </c>
      <c r="D96" s="2">
        <v>201711</v>
      </c>
      <c r="E96">
        <v>2.9977E-2</v>
      </c>
      <c r="F96">
        <f t="shared" si="0"/>
        <v>2.9177000000000002E-2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205</v>
      </c>
      <c r="B97">
        <v>2017</v>
      </c>
      <c r="C97">
        <v>12</v>
      </c>
      <c r="D97" s="2">
        <v>201712</v>
      </c>
      <c r="E97">
        <v>7.9839999999999998E-3</v>
      </c>
      <c r="F97">
        <f t="shared" si="0"/>
        <v>7.084E-3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205</v>
      </c>
      <c r="B98">
        <v>2018</v>
      </c>
      <c r="C98">
        <v>1</v>
      </c>
      <c r="D98" s="2">
        <v>201801</v>
      </c>
      <c r="E98">
        <v>7.0202000000000001E-2</v>
      </c>
      <c r="F98">
        <f t="shared" si="0"/>
        <v>6.9001999999999994E-2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205</v>
      </c>
      <c r="B99">
        <v>2018</v>
      </c>
      <c r="C99">
        <v>2</v>
      </c>
      <c r="D99" s="2">
        <v>201802</v>
      </c>
      <c r="E99">
        <v>-2.5819999999999999E-2</v>
      </c>
      <c r="F99">
        <f t="shared" si="0"/>
        <v>-2.6919999999999999E-2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205</v>
      </c>
      <c r="B100">
        <v>2018</v>
      </c>
      <c r="C100">
        <v>3</v>
      </c>
      <c r="D100" s="2">
        <v>201803</v>
      </c>
      <c r="E100">
        <v>-2.7220999999999999E-2</v>
      </c>
      <c r="F100">
        <f t="shared" si="0"/>
        <v>-2.8320999999999999E-2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205</v>
      </c>
      <c r="B101">
        <v>2018</v>
      </c>
      <c r="C101">
        <v>4</v>
      </c>
      <c r="D101" s="2">
        <v>201804</v>
      </c>
      <c r="E101">
        <v>2.9459999999999998E-3</v>
      </c>
      <c r="F101">
        <f t="shared" si="0"/>
        <v>1.5459999999999996E-3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205</v>
      </c>
      <c r="B102">
        <v>2018</v>
      </c>
      <c r="C102">
        <v>5</v>
      </c>
      <c r="D102" s="2">
        <v>201805</v>
      </c>
      <c r="E102">
        <v>4.4053000000000002E-2</v>
      </c>
      <c r="F102">
        <f t="shared" si="0"/>
        <v>4.2653000000000003E-2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205</v>
      </c>
      <c r="B103">
        <v>2018</v>
      </c>
      <c r="C103">
        <v>6</v>
      </c>
      <c r="D103" s="2">
        <v>201806</v>
      </c>
      <c r="E103">
        <v>9.7319999999999993E-3</v>
      </c>
      <c r="F103">
        <f t="shared" si="0"/>
        <v>8.3319999999999991E-3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205</v>
      </c>
      <c r="B104">
        <v>2018</v>
      </c>
      <c r="C104">
        <v>7</v>
      </c>
      <c r="D104" s="2">
        <v>201807</v>
      </c>
      <c r="E104">
        <v>2.9371000000000001E-2</v>
      </c>
      <c r="F104">
        <f t="shared" si="0"/>
        <v>2.7771000000000001E-2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205</v>
      </c>
      <c r="B105">
        <v>2018</v>
      </c>
      <c r="C105">
        <v>8</v>
      </c>
      <c r="D105" s="2">
        <v>201808</v>
      </c>
      <c r="E105">
        <v>5.4348E-2</v>
      </c>
      <c r="F105">
        <f t="shared" si="0"/>
        <v>5.2748000000000003E-2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205</v>
      </c>
      <c r="B106">
        <v>2018</v>
      </c>
      <c r="C106">
        <v>9</v>
      </c>
      <c r="D106" s="2">
        <v>201809</v>
      </c>
      <c r="E106">
        <v>5.7990000000000003E-3</v>
      </c>
      <c r="F106">
        <f t="shared" si="0"/>
        <v>4.2990000000000007E-3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205</v>
      </c>
      <c r="B107">
        <v>2018</v>
      </c>
      <c r="C107">
        <v>10</v>
      </c>
      <c r="D107" s="2">
        <v>201810</v>
      </c>
      <c r="E107">
        <v>-8.9686000000000002E-2</v>
      </c>
      <c r="F107">
        <f t="shared" si="0"/>
        <v>-9.1586000000000001E-2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205</v>
      </c>
      <c r="B108">
        <v>2018</v>
      </c>
      <c r="C108">
        <v>11</v>
      </c>
      <c r="D108" s="2">
        <v>201811</v>
      </c>
      <c r="E108">
        <v>1.0555999999999999E-2</v>
      </c>
      <c r="F108">
        <f t="shared" si="0"/>
        <v>8.7559999999999999E-3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205</v>
      </c>
      <c r="B109">
        <v>2018</v>
      </c>
      <c r="C109">
        <v>12</v>
      </c>
      <c r="D109" s="2">
        <v>201812</v>
      </c>
      <c r="E109">
        <v>-8.6536000000000002E-2</v>
      </c>
      <c r="F109">
        <f t="shared" si="0"/>
        <v>-8.8536000000000004E-2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205</v>
      </c>
      <c r="B110">
        <v>2019</v>
      </c>
      <c r="C110">
        <v>1</v>
      </c>
      <c r="D110" s="2">
        <v>201901</v>
      </c>
      <c r="E110">
        <v>9.0138999999999997E-2</v>
      </c>
      <c r="F110">
        <f t="shared" si="0"/>
        <v>8.8038999999999992E-2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205</v>
      </c>
      <c r="B111">
        <v>2019</v>
      </c>
      <c r="C111">
        <v>2</v>
      </c>
      <c r="D111" s="2">
        <v>201902</v>
      </c>
      <c r="E111">
        <v>3.6041999999999998E-2</v>
      </c>
      <c r="F111">
        <f t="shared" si="0"/>
        <v>3.4241999999999995E-2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205</v>
      </c>
      <c r="B112">
        <v>2019</v>
      </c>
      <c r="C112">
        <v>3</v>
      </c>
      <c r="D112" s="2">
        <v>201903</v>
      </c>
      <c r="E112">
        <v>2.7966999999999999E-2</v>
      </c>
      <c r="F112">
        <f t="shared" si="0"/>
        <v>2.6067E-2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205</v>
      </c>
      <c r="B113">
        <v>2019</v>
      </c>
      <c r="C113">
        <v>4</v>
      </c>
      <c r="D113" s="2">
        <v>201904</v>
      </c>
      <c r="E113">
        <v>4.5123000000000003E-2</v>
      </c>
      <c r="F113">
        <f t="shared" si="0"/>
        <v>4.3023000000000006E-2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205</v>
      </c>
      <c r="B114">
        <v>2019</v>
      </c>
      <c r="C114">
        <v>5</v>
      </c>
      <c r="D114" s="2">
        <v>201905</v>
      </c>
      <c r="E114">
        <v>-6.2856999999999996E-2</v>
      </c>
      <c r="F114">
        <f t="shared" si="0"/>
        <v>-6.4957000000000001E-2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205</v>
      </c>
      <c r="B115">
        <v>2019</v>
      </c>
      <c r="C115">
        <v>6</v>
      </c>
      <c r="D115" s="2">
        <v>201906</v>
      </c>
      <c r="E115">
        <v>6.8649000000000002E-2</v>
      </c>
      <c r="F115">
        <f t="shared" si="0"/>
        <v>6.6849000000000006E-2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205</v>
      </c>
      <c r="B116">
        <v>2019</v>
      </c>
      <c r="C116">
        <v>7</v>
      </c>
      <c r="D116" s="2">
        <v>201907</v>
      </c>
      <c r="E116">
        <v>2.2265E-2</v>
      </c>
      <c r="F116">
        <f t="shared" si="0"/>
        <v>2.0365000000000001E-2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205</v>
      </c>
      <c r="B117">
        <v>2019</v>
      </c>
      <c r="C117">
        <v>8</v>
      </c>
      <c r="D117" s="2">
        <v>201908</v>
      </c>
      <c r="E117">
        <v>-7.4669999999999997E-3</v>
      </c>
      <c r="F117">
        <f t="shared" si="0"/>
        <v>-9.0670000000000004E-3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205</v>
      </c>
      <c r="B118">
        <v>2019</v>
      </c>
      <c r="C118">
        <v>9</v>
      </c>
      <c r="D118" s="2">
        <v>201909</v>
      </c>
      <c r="E118">
        <v>0</v>
      </c>
      <c r="F118">
        <f t="shared" si="0"/>
        <v>-1.8E-3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205</v>
      </c>
      <c r="B119">
        <v>2019</v>
      </c>
      <c r="C119">
        <v>10</v>
      </c>
      <c r="D119" s="2">
        <v>201910</v>
      </c>
      <c r="E119">
        <v>2.8212999999999998E-2</v>
      </c>
      <c r="F119">
        <f t="shared" si="0"/>
        <v>2.6612999999999998E-2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205</v>
      </c>
      <c r="B120">
        <v>2019</v>
      </c>
      <c r="C120">
        <v>11</v>
      </c>
      <c r="D120" s="2">
        <v>201911</v>
      </c>
      <c r="E120">
        <v>4.4512000000000003E-2</v>
      </c>
      <c r="F120">
        <f t="shared" si="0"/>
        <v>4.3312000000000003E-2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205</v>
      </c>
      <c r="B121">
        <v>2019</v>
      </c>
      <c r="C121">
        <v>12</v>
      </c>
      <c r="D121" s="2">
        <v>201912</v>
      </c>
      <c r="E121">
        <v>2.9803E-2</v>
      </c>
      <c r="F121">
        <f t="shared" si="0"/>
        <v>2.8402999999999998E-2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205</v>
      </c>
      <c r="B122">
        <v>2020</v>
      </c>
      <c r="C122">
        <v>1</v>
      </c>
      <c r="D122" s="2">
        <v>202001</v>
      </c>
      <c r="E122">
        <v>2.2273000000000001E-2</v>
      </c>
      <c r="F122">
        <f t="shared" si="0"/>
        <v>2.0973000000000002E-2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205</v>
      </c>
      <c r="B123">
        <v>2020</v>
      </c>
      <c r="C123">
        <v>2</v>
      </c>
      <c r="D123" s="2">
        <v>202002</v>
      </c>
      <c r="E123">
        <v>-6.7598000000000005E-2</v>
      </c>
      <c r="F123">
        <f t="shared" si="0"/>
        <v>-6.8798000000000012E-2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205</v>
      </c>
      <c r="B124">
        <v>2020</v>
      </c>
      <c r="C124">
        <v>3</v>
      </c>
      <c r="D124" s="2">
        <v>202003</v>
      </c>
      <c r="E124">
        <v>-9.8262000000000002E-2</v>
      </c>
      <c r="F124">
        <f t="shared" si="0"/>
        <v>-9.9561999999999998E-2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205</v>
      </c>
      <c r="B125">
        <v>2020</v>
      </c>
      <c r="C125">
        <v>4</v>
      </c>
      <c r="D125" s="2">
        <v>202004</v>
      </c>
      <c r="E125">
        <v>0.147508</v>
      </c>
      <c r="F125">
        <f t="shared" si="0"/>
        <v>0.147508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205</v>
      </c>
      <c r="B126">
        <v>2020</v>
      </c>
      <c r="C126">
        <v>5</v>
      </c>
      <c r="D126" s="2">
        <v>202005</v>
      </c>
      <c r="E126">
        <v>6.7748000000000003E-2</v>
      </c>
      <c r="F126">
        <f t="shared" si="0"/>
        <v>6.7648E-2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205</v>
      </c>
      <c r="B127">
        <v>2020</v>
      </c>
      <c r="C127">
        <v>6</v>
      </c>
      <c r="D127" s="2">
        <v>202006</v>
      </c>
      <c r="E127">
        <v>4.2726E-2</v>
      </c>
      <c r="F127">
        <f t="shared" si="0"/>
        <v>4.2625999999999997E-2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205</v>
      </c>
      <c r="B128">
        <v>2020</v>
      </c>
      <c r="C128">
        <v>7</v>
      </c>
      <c r="D128" s="2">
        <v>202007</v>
      </c>
      <c r="E128">
        <v>7.664E-2</v>
      </c>
      <c r="F128">
        <f t="shared" si="0"/>
        <v>7.6539999999999997E-2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205</v>
      </c>
      <c r="B129">
        <v>2020</v>
      </c>
      <c r="C129">
        <v>8</v>
      </c>
      <c r="D129" s="2">
        <v>202008</v>
      </c>
      <c r="E129">
        <v>0.103364</v>
      </c>
      <c r="F129">
        <f t="shared" si="0"/>
        <v>0.10326399999999999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205</v>
      </c>
      <c r="B130">
        <v>2020</v>
      </c>
      <c r="C130">
        <v>9</v>
      </c>
      <c r="D130" s="2">
        <v>202009</v>
      </c>
      <c r="E130">
        <v>-4.7281999999999998E-2</v>
      </c>
      <c r="F130">
        <f t="shared" si="0"/>
        <v>-4.7382000000000001E-2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205</v>
      </c>
      <c r="B131">
        <v>2020</v>
      </c>
      <c r="C131">
        <v>10</v>
      </c>
      <c r="D131" s="2">
        <v>202010</v>
      </c>
      <c r="E131">
        <v>-3.3859E-2</v>
      </c>
      <c r="F131">
        <f t="shared" ref="F131:F175" si="1">E131-K131</f>
        <v>-3.3959000000000003E-2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205</v>
      </c>
      <c r="B132">
        <v>2020</v>
      </c>
      <c r="C132">
        <v>11</v>
      </c>
      <c r="D132" s="2">
        <v>202011</v>
      </c>
      <c r="E132">
        <v>0.102256</v>
      </c>
      <c r="F132">
        <f t="shared" si="1"/>
        <v>0.102156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205</v>
      </c>
      <c r="B133">
        <v>2020</v>
      </c>
      <c r="C133">
        <v>12</v>
      </c>
      <c r="D133" s="2">
        <v>202012</v>
      </c>
      <c r="E133">
        <v>4.5956999999999998E-2</v>
      </c>
      <c r="F133">
        <f t="shared" si="1"/>
        <v>4.5856999999999995E-2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205</v>
      </c>
      <c r="B134">
        <v>2021</v>
      </c>
      <c r="C134">
        <v>1</v>
      </c>
      <c r="D134" s="2">
        <v>202101</v>
      </c>
      <c r="E134">
        <v>-7.1520000000000004E-3</v>
      </c>
      <c r="F134">
        <f t="shared" si="1"/>
        <v>-7.2520000000000006E-3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205</v>
      </c>
      <c r="B135">
        <v>2021</v>
      </c>
      <c r="C135">
        <v>2</v>
      </c>
      <c r="D135" s="2">
        <v>202102</v>
      </c>
      <c r="E135">
        <v>-4.2400000000000001E-4</v>
      </c>
      <c r="F135">
        <f t="shared" si="1"/>
        <v>-4.2400000000000001E-4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205</v>
      </c>
      <c r="B136">
        <v>2021</v>
      </c>
      <c r="C136">
        <v>3</v>
      </c>
      <c r="D136" s="2">
        <v>202103</v>
      </c>
      <c r="E136">
        <v>1.738E-2</v>
      </c>
      <c r="F136">
        <f t="shared" si="1"/>
        <v>1.738E-2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205</v>
      </c>
      <c r="B137">
        <v>2021</v>
      </c>
      <c r="C137">
        <v>4</v>
      </c>
      <c r="D137" s="2">
        <v>202104</v>
      </c>
      <c r="E137">
        <v>6.7917000000000005E-2</v>
      </c>
      <c r="F137">
        <f t="shared" si="1"/>
        <v>6.7917000000000005E-2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205</v>
      </c>
      <c r="B138">
        <v>2021</v>
      </c>
      <c r="C138">
        <v>5</v>
      </c>
      <c r="D138" s="2">
        <v>202105</v>
      </c>
      <c r="E138">
        <v>-1.4045999999999999E-2</v>
      </c>
      <c r="F138">
        <f t="shared" si="1"/>
        <v>-1.4045999999999999E-2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205</v>
      </c>
      <c r="B139">
        <v>2021</v>
      </c>
      <c r="C139">
        <v>6</v>
      </c>
      <c r="D139" s="2">
        <v>202106</v>
      </c>
      <c r="E139">
        <v>6.2847E-2</v>
      </c>
      <c r="F139">
        <f t="shared" si="1"/>
        <v>6.2847E-2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205</v>
      </c>
      <c r="B140">
        <v>2021</v>
      </c>
      <c r="C140">
        <v>7</v>
      </c>
      <c r="D140" s="2">
        <v>202107</v>
      </c>
      <c r="E140">
        <v>3.2811E-2</v>
      </c>
      <c r="F140">
        <f t="shared" si="1"/>
        <v>3.2811E-2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205</v>
      </c>
      <c r="B141">
        <v>2021</v>
      </c>
      <c r="C141">
        <v>8</v>
      </c>
      <c r="D141" s="2">
        <v>202108</v>
      </c>
      <c r="E141">
        <v>3.7545000000000002E-2</v>
      </c>
      <c r="F141">
        <f t="shared" si="1"/>
        <v>3.7545000000000002E-2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205</v>
      </c>
      <c r="B142">
        <v>2021</v>
      </c>
      <c r="C142">
        <v>9</v>
      </c>
      <c r="D142" s="2">
        <v>202109</v>
      </c>
      <c r="E142">
        <v>-5.6018999999999999E-2</v>
      </c>
      <c r="F142">
        <f t="shared" si="1"/>
        <v>-5.6018999999999999E-2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205</v>
      </c>
      <c r="B143">
        <v>2021</v>
      </c>
      <c r="C143">
        <v>10</v>
      </c>
      <c r="D143" s="2">
        <v>202110</v>
      </c>
      <c r="E143">
        <v>8.6620000000000003E-2</v>
      </c>
      <c r="F143">
        <f t="shared" si="1"/>
        <v>8.6620000000000003E-2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205</v>
      </c>
      <c r="B144">
        <v>2021</v>
      </c>
      <c r="C144">
        <v>11</v>
      </c>
      <c r="D144" s="2">
        <v>202111</v>
      </c>
      <c r="E144">
        <v>6.1060000000000003E-3</v>
      </c>
      <c r="F144">
        <f t="shared" si="1"/>
        <v>6.1060000000000003E-3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205</v>
      </c>
      <c r="B145">
        <v>2021</v>
      </c>
      <c r="C145">
        <v>12</v>
      </c>
      <c r="D145" s="2">
        <v>202112</v>
      </c>
      <c r="E145">
        <v>2.0955999999999999E-2</v>
      </c>
      <c r="F145">
        <f t="shared" si="1"/>
        <v>2.0856E-2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205</v>
      </c>
      <c r="B146">
        <v>2022</v>
      </c>
      <c r="C146">
        <v>1</v>
      </c>
      <c r="D146" s="2">
        <v>202201</v>
      </c>
      <c r="E146">
        <v>-8.6031999999999997E-2</v>
      </c>
      <c r="F146">
        <f t="shared" si="1"/>
        <v>-8.6031999999999997E-2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205</v>
      </c>
      <c r="B147">
        <v>2022</v>
      </c>
      <c r="C147">
        <v>2</v>
      </c>
      <c r="D147" s="2">
        <v>202202</v>
      </c>
      <c r="E147">
        <v>-4.2451000000000003E-2</v>
      </c>
      <c r="F147">
        <f t="shared" si="1"/>
        <v>-4.2451000000000003E-2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205</v>
      </c>
      <c r="B148">
        <v>2022</v>
      </c>
      <c r="C148">
        <v>3</v>
      </c>
      <c r="D148" s="2">
        <v>202203</v>
      </c>
      <c r="E148">
        <v>3.9322000000000003E-2</v>
      </c>
      <c r="F148">
        <f t="shared" si="1"/>
        <v>3.9222E-2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205</v>
      </c>
      <c r="B149">
        <v>2022</v>
      </c>
      <c r="C149">
        <v>4</v>
      </c>
      <c r="D149" s="2">
        <v>202204</v>
      </c>
      <c r="E149">
        <v>-0.12092</v>
      </c>
      <c r="F149">
        <f t="shared" si="1"/>
        <v>-0.12102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205</v>
      </c>
      <c r="B150">
        <v>2022</v>
      </c>
      <c r="C150">
        <v>5</v>
      </c>
      <c r="D150" s="2">
        <v>202205</v>
      </c>
      <c r="E150">
        <v>-2.3206999999999998E-2</v>
      </c>
      <c r="F150">
        <f t="shared" si="1"/>
        <v>-2.3507E-2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205</v>
      </c>
      <c r="B151">
        <v>2022</v>
      </c>
      <c r="C151">
        <v>6</v>
      </c>
      <c r="D151" s="2">
        <v>202206</v>
      </c>
      <c r="E151">
        <v>-7.9166E-2</v>
      </c>
      <c r="F151">
        <f t="shared" si="1"/>
        <v>-7.9766000000000004E-2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205</v>
      </c>
      <c r="B152">
        <v>2022</v>
      </c>
      <c r="C152">
        <v>7</v>
      </c>
      <c r="D152" s="2">
        <v>202207</v>
      </c>
      <c r="E152">
        <v>0.11983099999999999</v>
      </c>
      <c r="F152">
        <f t="shared" si="1"/>
        <v>0.119031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205</v>
      </c>
      <c r="B153">
        <v>2022</v>
      </c>
      <c r="C153">
        <v>8</v>
      </c>
      <c r="D153" s="2">
        <v>202208</v>
      </c>
      <c r="E153">
        <v>-4.6580000000000003E-2</v>
      </c>
      <c r="F153">
        <f t="shared" si="1"/>
        <v>-4.8480000000000002E-2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205</v>
      </c>
      <c r="B154">
        <v>2022</v>
      </c>
      <c r="C154">
        <v>9</v>
      </c>
      <c r="D154" s="2">
        <v>202209</v>
      </c>
      <c r="E154">
        <v>-9.7270999999999996E-2</v>
      </c>
      <c r="F154">
        <f t="shared" si="1"/>
        <v>-9.9170999999999995E-2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205</v>
      </c>
      <c r="B155">
        <v>2022</v>
      </c>
      <c r="C155">
        <v>10</v>
      </c>
      <c r="D155" s="2">
        <v>202210</v>
      </c>
      <c r="E155">
        <v>5.8507999999999998E-2</v>
      </c>
      <c r="F155">
        <f t="shared" si="1"/>
        <v>5.6207999999999994E-2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205</v>
      </c>
      <c r="B156">
        <v>2022</v>
      </c>
      <c r="C156">
        <v>11</v>
      </c>
      <c r="D156" s="2">
        <v>202211</v>
      </c>
      <c r="E156">
        <v>4.5601000000000003E-2</v>
      </c>
      <c r="F156">
        <f t="shared" si="1"/>
        <v>4.2701000000000003E-2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205</v>
      </c>
      <c r="B157">
        <v>2022</v>
      </c>
      <c r="C157">
        <v>12</v>
      </c>
      <c r="D157" s="2">
        <v>202212</v>
      </c>
      <c r="E157">
        <v>-7.6757000000000006E-2</v>
      </c>
      <c r="F157">
        <f t="shared" si="1"/>
        <v>-8.0057000000000003E-2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205</v>
      </c>
      <c r="B158">
        <v>2023</v>
      </c>
      <c r="C158">
        <v>1</v>
      </c>
      <c r="D158" s="2">
        <v>202301</v>
      </c>
      <c r="E158">
        <v>8.3572999999999995E-2</v>
      </c>
      <c r="F158">
        <f t="shared" si="1"/>
        <v>8.0072999999999991E-2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205</v>
      </c>
      <c r="B159">
        <v>2023</v>
      </c>
      <c r="C159">
        <v>2</v>
      </c>
      <c r="D159" s="2">
        <v>202302</v>
      </c>
      <c r="E159">
        <v>-1.1967999999999999E-2</v>
      </c>
      <c r="F159">
        <f t="shared" si="1"/>
        <v>-1.5368E-2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205</v>
      </c>
      <c r="B160">
        <v>2023</v>
      </c>
      <c r="C160">
        <v>3</v>
      </c>
      <c r="D160" s="2">
        <v>202303</v>
      </c>
      <c r="E160">
        <v>6.8640999999999994E-2</v>
      </c>
      <c r="F160">
        <f t="shared" si="1"/>
        <v>6.5040999999999988E-2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205</v>
      </c>
      <c r="B161">
        <v>2023</v>
      </c>
      <c r="C161">
        <v>4</v>
      </c>
      <c r="D161" s="2">
        <v>202304</v>
      </c>
      <c r="E161">
        <v>9.6559999999999997E-3</v>
      </c>
      <c r="F161">
        <f t="shared" si="1"/>
        <v>6.156E-3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205</v>
      </c>
      <c r="B162">
        <v>2023</v>
      </c>
      <c r="C162">
        <v>5</v>
      </c>
      <c r="D162" s="2">
        <v>202305</v>
      </c>
      <c r="E162">
        <v>4.5738000000000001E-2</v>
      </c>
      <c r="F162">
        <f t="shared" si="1"/>
        <v>4.2138000000000002E-2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205</v>
      </c>
      <c r="B163">
        <v>2023</v>
      </c>
      <c r="C163">
        <v>6</v>
      </c>
      <c r="D163" s="2">
        <v>202306</v>
      </c>
      <c r="E163">
        <v>6.8115999999999996E-2</v>
      </c>
      <c r="F163">
        <f t="shared" si="1"/>
        <v>6.4115999999999992E-2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205</v>
      </c>
      <c r="B164">
        <v>2023</v>
      </c>
      <c r="C164">
        <v>7</v>
      </c>
      <c r="D164" s="2">
        <v>202307</v>
      </c>
      <c r="E164">
        <v>3.3570000000000003E-2</v>
      </c>
      <c r="F164">
        <f t="shared" si="1"/>
        <v>2.9070000000000002E-2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205</v>
      </c>
      <c r="B165">
        <v>2023</v>
      </c>
      <c r="C165">
        <v>8</v>
      </c>
      <c r="D165" s="2">
        <v>202308</v>
      </c>
      <c r="E165">
        <v>-9.0220000000000005E-3</v>
      </c>
      <c r="F165">
        <f t="shared" si="1"/>
        <v>-1.3522000000000001E-2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205</v>
      </c>
      <c r="B166">
        <v>2023</v>
      </c>
      <c r="C166">
        <v>9</v>
      </c>
      <c r="D166" s="2">
        <v>202309</v>
      </c>
      <c r="E166">
        <v>-5.4260999999999997E-2</v>
      </c>
      <c r="F166">
        <f t="shared" si="1"/>
        <v>-5.8560999999999995E-2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205</v>
      </c>
      <c r="B167">
        <v>2023</v>
      </c>
      <c r="C167">
        <v>10</v>
      </c>
      <c r="D167" s="2">
        <v>202310</v>
      </c>
      <c r="E167">
        <v>-1.4246999999999999E-2</v>
      </c>
      <c r="F167">
        <f t="shared" si="1"/>
        <v>-1.8946999999999999E-2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205</v>
      </c>
      <c r="B168">
        <v>2023</v>
      </c>
      <c r="C168">
        <v>11</v>
      </c>
      <c r="D168" s="2">
        <v>202311</v>
      </c>
      <c r="E168">
        <v>0.109766</v>
      </c>
      <c r="F168">
        <f t="shared" si="1"/>
        <v>0.105366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205</v>
      </c>
      <c r="B169">
        <v>2023</v>
      </c>
      <c r="C169">
        <v>12</v>
      </c>
      <c r="D169" s="2">
        <v>202312</v>
      </c>
      <c r="E169">
        <v>4.4192000000000002E-2</v>
      </c>
      <c r="F169">
        <f t="shared" si="1"/>
        <v>3.9892000000000004E-2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205</v>
      </c>
      <c r="B170">
        <v>2024</v>
      </c>
      <c r="C170">
        <v>1</v>
      </c>
      <c r="D170" s="2">
        <v>202401</v>
      </c>
      <c r="E170">
        <v>2.4746000000000001E-2</v>
      </c>
      <c r="F170">
        <f t="shared" si="1"/>
        <v>2.0046000000000001E-2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205</v>
      </c>
      <c r="B171">
        <v>2024</v>
      </c>
      <c r="C171">
        <v>2</v>
      </c>
      <c r="D171" s="2">
        <v>202402</v>
      </c>
      <c r="E171">
        <v>6.8143999999999996E-2</v>
      </c>
      <c r="F171">
        <f t="shared" si="1"/>
        <v>6.3944000000000001E-2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205</v>
      </c>
      <c r="B172">
        <v>2024</v>
      </c>
      <c r="C172">
        <v>3</v>
      </c>
      <c r="D172" s="2">
        <v>202403</v>
      </c>
      <c r="E172">
        <v>1.7652999999999999E-2</v>
      </c>
      <c r="F172">
        <f t="shared" si="1"/>
        <v>1.3352999999999999E-2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205</v>
      </c>
      <c r="B173">
        <v>2024</v>
      </c>
      <c r="C173">
        <v>4</v>
      </c>
      <c r="D173" s="2">
        <v>202404</v>
      </c>
      <c r="E173">
        <v>-4.2300999999999998E-2</v>
      </c>
      <c r="F173">
        <f t="shared" si="1"/>
        <v>-4.7001000000000001E-2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205</v>
      </c>
      <c r="B174">
        <v>2024</v>
      </c>
      <c r="C174">
        <v>5</v>
      </c>
      <c r="D174" s="2">
        <v>202405</v>
      </c>
      <c r="E174">
        <v>5.9739E-2</v>
      </c>
      <c r="F174">
        <f t="shared" si="1"/>
        <v>5.5338999999999999E-2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205</v>
      </c>
      <c r="B175">
        <v>2024</v>
      </c>
      <c r="C175">
        <v>6</v>
      </c>
      <c r="D175" s="2">
        <v>202406</v>
      </c>
      <c r="E175">
        <v>6.7465999999999998E-2</v>
      </c>
      <c r="F175">
        <f t="shared" si="1"/>
        <v>6.3366000000000006E-2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  <row r="176" spans="1:11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5"/>
  <sheetViews>
    <sheetView workbookViewId="0">
      <pane xSplit="4" ySplit="1" topLeftCell="E145" activePane="bottomRight" state="frozen"/>
      <selection pane="topRight" activeCell="E1" sqref="E1"/>
      <selection pane="bottomLeft" activeCell="A2" sqref="A2"/>
      <selection pane="bottomRight" activeCell="M1" sqref="M1:Q65536"/>
    </sheetView>
  </sheetViews>
  <sheetFormatPr defaultColWidth="8.77734375" defaultRowHeight="14.4" x14ac:dyDescent="0.3"/>
  <sheetData>
    <row r="1" spans="1:11" x14ac:dyDescent="0.3">
      <c r="A1" t="s">
        <v>209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206</v>
      </c>
      <c r="B2">
        <v>2010</v>
      </c>
      <c r="C2">
        <v>1</v>
      </c>
      <c r="D2" s="2">
        <v>201001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206</v>
      </c>
      <c r="B3">
        <v>2010</v>
      </c>
      <c r="C3">
        <v>2</v>
      </c>
      <c r="D3" s="2">
        <v>201002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206</v>
      </c>
      <c r="B4">
        <v>2010</v>
      </c>
      <c r="C4">
        <v>3</v>
      </c>
      <c r="D4" s="2">
        <v>201003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206</v>
      </c>
      <c r="B5">
        <v>2010</v>
      </c>
      <c r="C5">
        <v>4</v>
      </c>
      <c r="D5" s="2">
        <v>201004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206</v>
      </c>
      <c r="B6">
        <v>2010</v>
      </c>
      <c r="C6">
        <v>5</v>
      </c>
      <c r="D6" s="2">
        <v>201005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206</v>
      </c>
      <c r="B7">
        <v>2010</v>
      </c>
      <c r="C7">
        <v>6</v>
      </c>
      <c r="D7" s="2">
        <v>201006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206</v>
      </c>
      <c r="B8">
        <v>2010</v>
      </c>
      <c r="C8">
        <v>7</v>
      </c>
      <c r="D8" s="2">
        <v>201007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206</v>
      </c>
      <c r="B9">
        <v>2010</v>
      </c>
      <c r="C9">
        <v>8</v>
      </c>
      <c r="D9" s="2">
        <v>201008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206</v>
      </c>
      <c r="B10">
        <v>2010</v>
      </c>
      <c r="C10">
        <v>9</v>
      </c>
      <c r="D10" s="2">
        <v>201009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206</v>
      </c>
      <c r="B11">
        <v>2010</v>
      </c>
      <c r="C11">
        <v>10</v>
      </c>
      <c r="D11" s="2">
        <v>201010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206</v>
      </c>
      <c r="B12">
        <v>2010</v>
      </c>
      <c r="C12">
        <v>11</v>
      </c>
      <c r="D12" s="2">
        <v>201011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206</v>
      </c>
      <c r="B13">
        <v>2010</v>
      </c>
      <c r="C13">
        <v>12</v>
      </c>
      <c r="D13" s="2">
        <v>201012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206</v>
      </c>
      <c r="B14">
        <v>2011</v>
      </c>
      <c r="C14">
        <v>1</v>
      </c>
      <c r="D14" s="2">
        <v>201101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206</v>
      </c>
      <c r="B15">
        <v>2011</v>
      </c>
      <c r="C15">
        <v>2</v>
      </c>
      <c r="D15" s="2">
        <v>201102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206</v>
      </c>
      <c r="B16">
        <v>2011</v>
      </c>
      <c r="C16">
        <v>3</v>
      </c>
      <c r="D16" s="2">
        <v>201103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206</v>
      </c>
      <c r="B17">
        <v>2011</v>
      </c>
      <c r="C17">
        <v>4</v>
      </c>
      <c r="D17" s="2">
        <v>201104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206</v>
      </c>
      <c r="B18">
        <v>2011</v>
      </c>
      <c r="C18">
        <v>5</v>
      </c>
      <c r="D18" s="2">
        <v>201105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206</v>
      </c>
      <c r="B19">
        <v>2011</v>
      </c>
      <c r="C19">
        <v>6</v>
      </c>
      <c r="D19" s="2">
        <v>201106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206</v>
      </c>
      <c r="B20">
        <v>2011</v>
      </c>
      <c r="C20">
        <v>7</v>
      </c>
      <c r="D20" s="2">
        <v>201107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206</v>
      </c>
      <c r="B21">
        <v>2011</v>
      </c>
      <c r="C21">
        <v>8</v>
      </c>
      <c r="D21" s="2">
        <v>201108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206</v>
      </c>
      <c r="B22">
        <v>2011</v>
      </c>
      <c r="C22">
        <v>9</v>
      </c>
      <c r="D22" s="2">
        <v>201109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206</v>
      </c>
      <c r="B23">
        <v>2011</v>
      </c>
      <c r="C23">
        <v>10</v>
      </c>
      <c r="D23" s="2">
        <v>201110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206</v>
      </c>
      <c r="B24">
        <v>2011</v>
      </c>
      <c r="C24">
        <v>11</v>
      </c>
      <c r="D24" s="2">
        <v>201111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206</v>
      </c>
      <c r="B25">
        <v>2011</v>
      </c>
      <c r="C25">
        <v>12</v>
      </c>
      <c r="D25" s="2">
        <v>201112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206</v>
      </c>
      <c r="B26">
        <v>2012</v>
      </c>
      <c r="C26">
        <v>1</v>
      </c>
      <c r="D26" s="2">
        <v>201201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206</v>
      </c>
      <c r="B27">
        <v>2012</v>
      </c>
      <c r="C27">
        <v>2</v>
      </c>
      <c r="D27" s="2">
        <v>201202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206</v>
      </c>
      <c r="B28">
        <v>2012</v>
      </c>
      <c r="C28">
        <v>3</v>
      </c>
      <c r="D28" s="2">
        <v>201203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206</v>
      </c>
      <c r="B29">
        <v>2012</v>
      </c>
      <c r="C29">
        <v>4</v>
      </c>
      <c r="D29" s="2">
        <v>201204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206</v>
      </c>
      <c r="B30">
        <v>2012</v>
      </c>
      <c r="C30">
        <v>5</v>
      </c>
      <c r="D30" s="2">
        <v>201205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206</v>
      </c>
      <c r="B31">
        <v>2012</v>
      </c>
      <c r="C31">
        <v>6</v>
      </c>
      <c r="D31" s="2">
        <v>201206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206</v>
      </c>
      <c r="B32">
        <v>2012</v>
      </c>
      <c r="C32">
        <v>7</v>
      </c>
      <c r="D32" s="2">
        <v>201207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206</v>
      </c>
      <c r="B33">
        <v>2012</v>
      </c>
      <c r="C33">
        <v>8</v>
      </c>
      <c r="D33" s="2">
        <v>201208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206</v>
      </c>
      <c r="B34">
        <v>2012</v>
      </c>
      <c r="C34">
        <v>9</v>
      </c>
      <c r="D34" s="2">
        <v>201209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206</v>
      </c>
      <c r="B35">
        <v>2012</v>
      </c>
      <c r="C35">
        <v>10</v>
      </c>
      <c r="D35" s="2">
        <v>201210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206</v>
      </c>
      <c r="B36">
        <v>2012</v>
      </c>
      <c r="C36">
        <v>11</v>
      </c>
      <c r="D36" s="2">
        <v>201211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206</v>
      </c>
      <c r="B37">
        <v>2012</v>
      </c>
      <c r="C37">
        <v>12</v>
      </c>
      <c r="D37" s="2">
        <v>201212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206</v>
      </c>
      <c r="B38">
        <v>2013</v>
      </c>
      <c r="C38">
        <v>1</v>
      </c>
      <c r="D38" s="2">
        <v>201301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206</v>
      </c>
      <c r="B39">
        <v>2013</v>
      </c>
      <c r="C39">
        <v>2</v>
      </c>
      <c r="D39" s="2">
        <v>201302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206</v>
      </c>
      <c r="B40">
        <v>2013</v>
      </c>
      <c r="C40">
        <v>3</v>
      </c>
      <c r="D40" s="2">
        <v>201303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206</v>
      </c>
      <c r="B41">
        <v>2013</v>
      </c>
      <c r="C41">
        <v>4</v>
      </c>
      <c r="D41" s="2">
        <v>201304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206</v>
      </c>
      <c r="B42">
        <v>2013</v>
      </c>
      <c r="C42">
        <v>5</v>
      </c>
      <c r="D42" s="2">
        <v>201305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206</v>
      </c>
      <c r="B43">
        <v>2013</v>
      </c>
      <c r="C43">
        <v>6</v>
      </c>
      <c r="D43" s="2">
        <v>201306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206</v>
      </c>
      <c r="B44">
        <v>2013</v>
      </c>
      <c r="C44">
        <v>7</v>
      </c>
      <c r="D44" s="2">
        <v>201307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206</v>
      </c>
      <c r="B45">
        <v>2013</v>
      </c>
      <c r="C45">
        <v>8</v>
      </c>
      <c r="D45" s="2">
        <v>201308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206</v>
      </c>
      <c r="B46">
        <v>2013</v>
      </c>
      <c r="C46">
        <v>9</v>
      </c>
      <c r="D46" s="2">
        <v>201309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206</v>
      </c>
      <c r="B47">
        <v>2013</v>
      </c>
      <c r="C47">
        <v>10</v>
      </c>
      <c r="D47" s="2">
        <v>201310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206</v>
      </c>
      <c r="B48">
        <v>2013</v>
      </c>
      <c r="C48">
        <v>11</v>
      </c>
      <c r="D48" s="2">
        <v>201311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206</v>
      </c>
      <c r="B49">
        <v>2013</v>
      </c>
      <c r="C49">
        <v>12</v>
      </c>
      <c r="D49" s="2">
        <v>201312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206</v>
      </c>
      <c r="B50">
        <v>2014</v>
      </c>
      <c r="C50">
        <v>1</v>
      </c>
      <c r="D50" s="2">
        <v>201401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206</v>
      </c>
      <c r="B51">
        <v>2014</v>
      </c>
      <c r="C51">
        <v>2</v>
      </c>
      <c r="D51" s="2">
        <v>201402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206</v>
      </c>
      <c r="B52">
        <v>2014</v>
      </c>
      <c r="C52">
        <v>3</v>
      </c>
      <c r="D52" s="2">
        <v>201403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206</v>
      </c>
      <c r="B53">
        <v>2014</v>
      </c>
      <c r="C53">
        <v>4</v>
      </c>
      <c r="D53" s="2">
        <v>201404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206</v>
      </c>
      <c r="B54">
        <v>2014</v>
      </c>
      <c r="C54">
        <v>5</v>
      </c>
      <c r="D54" s="2">
        <v>201405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206</v>
      </c>
      <c r="B55">
        <v>2014</v>
      </c>
      <c r="C55">
        <v>6</v>
      </c>
      <c r="D55" s="2">
        <v>201406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206</v>
      </c>
      <c r="B56">
        <v>2014</v>
      </c>
      <c r="C56">
        <v>7</v>
      </c>
      <c r="D56" s="2">
        <v>201407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206</v>
      </c>
      <c r="B57">
        <v>2014</v>
      </c>
      <c r="C57">
        <v>8</v>
      </c>
      <c r="D57" s="2">
        <v>201408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206</v>
      </c>
      <c r="B58">
        <v>2014</v>
      </c>
      <c r="C58">
        <v>9</v>
      </c>
      <c r="D58" s="2">
        <v>201409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206</v>
      </c>
      <c r="B59">
        <v>2014</v>
      </c>
      <c r="C59">
        <v>10</v>
      </c>
      <c r="D59" s="2">
        <v>201410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206</v>
      </c>
      <c r="B60">
        <v>2014</v>
      </c>
      <c r="C60">
        <v>11</v>
      </c>
      <c r="D60" s="2">
        <v>201411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206</v>
      </c>
      <c r="B61">
        <v>2014</v>
      </c>
      <c r="C61">
        <v>12</v>
      </c>
      <c r="D61" s="2">
        <v>201412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206</v>
      </c>
      <c r="B62">
        <v>2015</v>
      </c>
      <c r="C62">
        <v>1</v>
      </c>
      <c r="D62" s="2">
        <v>201501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206</v>
      </c>
      <c r="B63">
        <v>2015</v>
      </c>
      <c r="C63">
        <v>2</v>
      </c>
      <c r="D63" s="2">
        <v>201502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206</v>
      </c>
      <c r="B64">
        <v>2015</v>
      </c>
      <c r="C64">
        <v>3</v>
      </c>
      <c r="D64" s="2">
        <v>201503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206</v>
      </c>
      <c r="B65">
        <v>2015</v>
      </c>
      <c r="C65">
        <v>4</v>
      </c>
      <c r="D65" s="2">
        <v>201504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206</v>
      </c>
      <c r="B66">
        <v>2015</v>
      </c>
      <c r="C66">
        <v>5</v>
      </c>
      <c r="D66" s="2">
        <v>201505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206</v>
      </c>
      <c r="B67">
        <v>2015</v>
      </c>
      <c r="C67">
        <v>6</v>
      </c>
      <c r="D67" s="2">
        <v>201506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206</v>
      </c>
      <c r="B68">
        <v>2015</v>
      </c>
      <c r="C68">
        <v>7</v>
      </c>
      <c r="D68" s="2">
        <v>201507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206</v>
      </c>
      <c r="B69">
        <v>2015</v>
      </c>
      <c r="C69">
        <v>8</v>
      </c>
      <c r="D69" s="2">
        <v>201508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206</v>
      </c>
      <c r="B70">
        <v>2015</v>
      </c>
      <c r="C70">
        <v>9</v>
      </c>
      <c r="D70" s="2">
        <v>201509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206</v>
      </c>
      <c r="B71">
        <v>2015</v>
      </c>
      <c r="C71">
        <v>10</v>
      </c>
      <c r="D71" s="2">
        <v>201510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206</v>
      </c>
      <c r="B72">
        <v>2015</v>
      </c>
      <c r="C72">
        <v>11</v>
      </c>
      <c r="D72" s="2">
        <v>201511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206</v>
      </c>
      <c r="B73">
        <v>2015</v>
      </c>
      <c r="C73">
        <v>12</v>
      </c>
      <c r="D73" s="2">
        <v>201512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206</v>
      </c>
      <c r="B74">
        <v>2016</v>
      </c>
      <c r="C74">
        <v>1</v>
      </c>
      <c r="D74" s="2">
        <v>201601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206</v>
      </c>
      <c r="B75">
        <v>2016</v>
      </c>
      <c r="C75">
        <v>2</v>
      </c>
      <c r="D75" s="2">
        <v>201602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206</v>
      </c>
      <c r="B76">
        <v>2016</v>
      </c>
      <c r="C76">
        <v>3</v>
      </c>
      <c r="D76" s="2">
        <v>201603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206</v>
      </c>
      <c r="B77">
        <v>2016</v>
      </c>
      <c r="C77">
        <v>4</v>
      </c>
      <c r="D77" s="2">
        <v>201604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206</v>
      </c>
      <c r="B78">
        <v>2016</v>
      </c>
      <c r="C78">
        <v>5</v>
      </c>
      <c r="D78" s="2">
        <v>201605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206</v>
      </c>
      <c r="B79">
        <v>2016</v>
      </c>
      <c r="C79">
        <v>6</v>
      </c>
      <c r="D79" s="2">
        <v>201606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206</v>
      </c>
      <c r="B80">
        <v>2016</v>
      </c>
      <c r="C80">
        <v>7</v>
      </c>
      <c r="D80" s="2">
        <v>201607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206</v>
      </c>
      <c r="B81">
        <v>2016</v>
      </c>
      <c r="C81">
        <v>8</v>
      </c>
      <c r="D81" s="2">
        <v>201608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206</v>
      </c>
      <c r="B82">
        <v>2016</v>
      </c>
      <c r="C82">
        <v>9</v>
      </c>
      <c r="D82" s="2">
        <v>201609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206</v>
      </c>
      <c r="B83">
        <v>2016</v>
      </c>
      <c r="C83">
        <v>10</v>
      </c>
      <c r="D83" s="2">
        <v>201610</v>
      </c>
      <c r="E83">
        <v>-2.6832999999999999E-2</v>
      </c>
      <c r="F83">
        <f t="shared" ref="F83:F129" si="0">E83-K83</f>
        <v>-2.7032999999999998E-2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206</v>
      </c>
      <c r="B84">
        <v>2016</v>
      </c>
      <c r="C84">
        <v>11</v>
      </c>
      <c r="D84" s="2">
        <v>201611</v>
      </c>
      <c r="E84">
        <v>7.9590999999999995E-2</v>
      </c>
      <c r="F84">
        <f t="shared" si="0"/>
        <v>7.9490999999999992E-2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206</v>
      </c>
      <c r="B85">
        <v>2016</v>
      </c>
      <c r="C85">
        <v>12</v>
      </c>
      <c r="D85" s="2">
        <v>201612</v>
      </c>
      <c r="E85">
        <v>2.1829999999999999E-2</v>
      </c>
      <c r="F85">
        <f t="shared" si="0"/>
        <v>2.1529999999999997E-2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206</v>
      </c>
      <c r="B86">
        <v>2017</v>
      </c>
      <c r="C86">
        <v>1</v>
      </c>
      <c r="D86" s="2">
        <v>201701</v>
      </c>
      <c r="E86">
        <v>1.6299999999999999E-2</v>
      </c>
      <c r="F86">
        <f t="shared" si="0"/>
        <v>1.5899999999999997E-2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206</v>
      </c>
      <c r="B87">
        <v>2017</v>
      </c>
      <c r="C87">
        <v>2</v>
      </c>
      <c r="D87" s="2">
        <v>201702</v>
      </c>
      <c r="E87">
        <v>2.5885999999999999E-2</v>
      </c>
      <c r="F87">
        <f t="shared" si="0"/>
        <v>2.5485999999999998E-2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206</v>
      </c>
      <c r="B88">
        <v>2017</v>
      </c>
      <c r="C88">
        <v>3</v>
      </c>
      <c r="D88" s="2">
        <v>201703</v>
      </c>
      <c r="E88">
        <v>-4.0289999999999996E-3</v>
      </c>
      <c r="F88">
        <f t="shared" si="0"/>
        <v>-4.3289999999999995E-3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206</v>
      </c>
      <c r="B89">
        <v>2017</v>
      </c>
      <c r="C89">
        <v>4</v>
      </c>
      <c r="D89" s="2">
        <v>201704</v>
      </c>
      <c r="E89">
        <v>8.2690000000000003E-3</v>
      </c>
      <c r="F89">
        <f t="shared" si="0"/>
        <v>7.7689999999999999E-3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206</v>
      </c>
      <c r="B90">
        <v>2017</v>
      </c>
      <c r="C90">
        <v>5</v>
      </c>
      <c r="D90" s="2">
        <v>201705</v>
      </c>
      <c r="E90">
        <v>-5.1939999999999998E-3</v>
      </c>
      <c r="F90">
        <f t="shared" si="0"/>
        <v>-5.7939999999999997E-3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206</v>
      </c>
      <c r="B91">
        <v>2017</v>
      </c>
      <c r="C91">
        <v>6</v>
      </c>
      <c r="D91" s="2">
        <v>201706</v>
      </c>
      <c r="E91">
        <v>1.6213000000000002E-2</v>
      </c>
      <c r="F91">
        <f t="shared" si="0"/>
        <v>1.5613000000000002E-2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206</v>
      </c>
      <c r="B92">
        <v>2017</v>
      </c>
      <c r="C92">
        <v>7</v>
      </c>
      <c r="D92" s="2">
        <v>201707</v>
      </c>
      <c r="E92">
        <v>8.6529999999999992E-3</v>
      </c>
      <c r="F92">
        <f t="shared" si="0"/>
        <v>7.9529999999999983E-3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206</v>
      </c>
      <c r="B93">
        <v>2017</v>
      </c>
      <c r="C93">
        <v>8</v>
      </c>
      <c r="D93" s="2">
        <v>201708</v>
      </c>
      <c r="E93">
        <v>-1.555E-2</v>
      </c>
      <c r="F93">
        <f t="shared" si="0"/>
        <v>-1.6449999999999999E-2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206</v>
      </c>
      <c r="B94">
        <v>2017</v>
      </c>
      <c r="C94">
        <v>9</v>
      </c>
      <c r="D94" s="2">
        <v>201709</v>
      </c>
      <c r="E94">
        <v>3.8942999999999998E-2</v>
      </c>
      <c r="F94">
        <f t="shared" si="0"/>
        <v>3.8043E-2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206</v>
      </c>
      <c r="B95">
        <v>2017</v>
      </c>
      <c r="C95">
        <v>10</v>
      </c>
      <c r="D95" s="2">
        <v>201710</v>
      </c>
      <c r="E95">
        <v>2.2543000000000001E-2</v>
      </c>
      <c r="F95">
        <f t="shared" si="0"/>
        <v>2.1642999999999999E-2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206</v>
      </c>
      <c r="B96">
        <v>2017</v>
      </c>
      <c r="C96">
        <v>11</v>
      </c>
      <c r="D96" s="2">
        <v>201711</v>
      </c>
      <c r="E96">
        <v>3.6657000000000002E-2</v>
      </c>
      <c r="F96">
        <f t="shared" si="0"/>
        <v>3.5857E-2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206</v>
      </c>
      <c r="B97">
        <v>2017</v>
      </c>
      <c r="C97">
        <v>12</v>
      </c>
      <c r="D97" s="2">
        <v>201712</v>
      </c>
      <c r="E97">
        <v>2.0149999999999999E-3</v>
      </c>
      <c r="F97">
        <f t="shared" si="0"/>
        <v>1.1149999999999999E-3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206</v>
      </c>
      <c r="B98">
        <v>2018</v>
      </c>
      <c r="C98">
        <v>1</v>
      </c>
      <c r="D98" s="2">
        <v>201801</v>
      </c>
      <c r="E98">
        <v>2.8278999999999999E-2</v>
      </c>
      <c r="F98">
        <f t="shared" si="0"/>
        <v>2.7078999999999999E-2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206</v>
      </c>
      <c r="B99">
        <v>2018</v>
      </c>
      <c r="C99">
        <v>2</v>
      </c>
      <c r="D99" s="2">
        <v>201802</v>
      </c>
      <c r="E99">
        <v>-4.4526000000000003E-2</v>
      </c>
      <c r="F99">
        <f t="shared" si="0"/>
        <v>-4.5626E-2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206</v>
      </c>
      <c r="B100">
        <v>2018</v>
      </c>
      <c r="C100">
        <v>3</v>
      </c>
      <c r="D100" s="2">
        <v>201803</v>
      </c>
      <c r="E100">
        <v>9.2610000000000001E-3</v>
      </c>
      <c r="F100">
        <f t="shared" si="0"/>
        <v>8.1609999999999999E-3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206</v>
      </c>
      <c r="B101">
        <v>2018</v>
      </c>
      <c r="C101">
        <v>4</v>
      </c>
      <c r="D101" s="2">
        <v>201804</v>
      </c>
      <c r="E101">
        <v>-2.99E-3</v>
      </c>
      <c r="F101">
        <f t="shared" si="0"/>
        <v>-4.3899999999999998E-3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206</v>
      </c>
      <c r="B102">
        <v>2018</v>
      </c>
      <c r="C102">
        <v>5</v>
      </c>
      <c r="D102" s="2">
        <v>201805</v>
      </c>
      <c r="E102">
        <v>4.0894E-2</v>
      </c>
      <c r="F102">
        <f t="shared" si="0"/>
        <v>3.9494000000000001E-2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206</v>
      </c>
      <c r="B103">
        <v>2018</v>
      </c>
      <c r="C103">
        <v>6</v>
      </c>
      <c r="D103" s="2">
        <v>201806</v>
      </c>
      <c r="E103">
        <v>4.4530000000000004E-3</v>
      </c>
      <c r="F103">
        <f t="shared" si="0"/>
        <v>3.0530000000000002E-3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206</v>
      </c>
      <c r="B104">
        <v>2018</v>
      </c>
      <c r="C104">
        <v>7</v>
      </c>
      <c r="D104" s="2">
        <v>201807</v>
      </c>
      <c r="E104">
        <v>1.7471E-2</v>
      </c>
      <c r="F104">
        <f t="shared" si="0"/>
        <v>1.5871E-2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206</v>
      </c>
      <c r="B105">
        <v>2018</v>
      </c>
      <c r="C105">
        <v>8</v>
      </c>
      <c r="D105" s="2">
        <v>201808</v>
      </c>
      <c r="E105">
        <v>3.1779000000000002E-2</v>
      </c>
      <c r="F105">
        <f t="shared" si="0"/>
        <v>3.0179000000000001E-2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206</v>
      </c>
      <c r="B106">
        <v>2018</v>
      </c>
      <c r="C106">
        <v>9</v>
      </c>
      <c r="D106" s="2">
        <v>201809</v>
      </c>
      <c r="E106">
        <v>-1.1176999999999999E-2</v>
      </c>
      <c r="F106">
        <f t="shared" si="0"/>
        <v>-1.2676999999999999E-2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206</v>
      </c>
      <c r="B107">
        <v>2018</v>
      </c>
      <c r="C107">
        <v>10</v>
      </c>
      <c r="D107" s="2">
        <v>201810</v>
      </c>
      <c r="E107">
        <v>-9.5704999999999998E-2</v>
      </c>
      <c r="F107">
        <f t="shared" si="0"/>
        <v>-9.7604999999999997E-2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206</v>
      </c>
      <c r="B108">
        <v>2018</v>
      </c>
      <c r="C108">
        <v>11</v>
      </c>
      <c r="D108" s="2">
        <v>201811</v>
      </c>
      <c r="E108">
        <v>3.1111E-2</v>
      </c>
      <c r="F108">
        <f t="shared" si="0"/>
        <v>2.9311E-2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206</v>
      </c>
      <c r="B109">
        <v>2018</v>
      </c>
      <c r="C109">
        <v>12</v>
      </c>
      <c r="D109" s="2">
        <v>201812</v>
      </c>
      <c r="E109">
        <v>-0.11342000000000001</v>
      </c>
      <c r="F109">
        <f t="shared" si="0"/>
        <v>-0.11542000000000001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206</v>
      </c>
      <c r="B110">
        <v>2019</v>
      </c>
      <c r="C110">
        <v>1</v>
      </c>
      <c r="D110" s="2">
        <v>201901</v>
      </c>
      <c r="E110">
        <v>0.10428999999999999</v>
      </c>
      <c r="F110">
        <f t="shared" si="0"/>
        <v>0.10218999999999999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206</v>
      </c>
      <c r="B111">
        <v>2019</v>
      </c>
      <c r="C111">
        <v>2</v>
      </c>
      <c r="D111" s="2">
        <v>201902</v>
      </c>
      <c r="E111">
        <v>4.2008999999999998E-2</v>
      </c>
      <c r="F111">
        <f t="shared" si="0"/>
        <v>4.0208999999999995E-2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206</v>
      </c>
      <c r="B112">
        <v>2019</v>
      </c>
      <c r="C112">
        <v>3</v>
      </c>
      <c r="D112" s="2">
        <v>201903</v>
      </c>
      <c r="E112">
        <v>-5.6030000000000003E-3</v>
      </c>
      <c r="F112">
        <f t="shared" si="0"/>
        <v>-7.5030000000000001E-3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206</v>
      </c>
      <c r="B113">
        <v>2019</v>
      </c>
      <c r="C113">
        <v>4</v>
      </c>
      <c r="D113" s="2">
        <v>201904</v>
      </c>
      <c r="E113">
        <v>3.9669999999999997E-2</v>
      </c>
      <c r="F113">
        <f t="shared" si="0"/>
        <v>3.7569999999999999E-2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206</v>
      </c>
      <c r="B114">
        <v>2019</v>
      </c>
      <c r="C114">
        <v>5</v>
      </c>
      <c r="D114" s="2">
        <v>201905</v>
      </c>
      <c r="E114">
        <v>-7.9836000000000004E-2</v>
      </c>
      <c r="F114">
        <f t="shared" si="0"/>
        <v>-8.1936000000000009E-2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206</v>
      </c>
      <c r="B115">
        <v>2019</v>
      </c>
      <c r="C115">
        <v>6</v>
      </c>
      <c r="D115" s="2">
        <v>201906</v>
      </c>
      <c r="E115">
        <v>7.6235999999999998E-2</v>
      </c>
      <c r="F115">
        <f t="shared" si="0"/>
        <v>7.4436000000000002E-2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206</v>
      </c>
      <c r="B116">
        <v>2019</v>
      </c>
      <c r="C116">
        <v>7</v>
      </c>
      <c r="D116" s="2">
        <v>201907</v>
      </c>
      <c r="E116">
        <v>1.1854999999999999E-2</v>
      </c>
      <c r="F116">
        <f t="shared" si="0"/>
        <v>9.9549999999999986E-3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206</v>
      </c>
      <c r="B117">
        <v>2019</v>
      </c>
      <c r="C117">
        <v>8</v>
      </c>
      <c r="D117" s="2">
        <v>201908</v>
      </c>
      <c r="E117">
        <v>-4.2179000000000001E-2</v>
      </c>
      <c r="F117">
        <f t="shared" si="0"/>
        <v>-4.3778999999999998E-2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206</v>
      </c>
      <c r="B118">
        <v>2019</v>
      </c>
      <c r="C118">
        <v>9</v>
      </c>
      <c r="D118" s="2">
        <v>201909</v>
      </c>
      <c r="E118">
        <v>3.0581000000000001E-2</v>
      </c>
      <c r="F118">
        <f t="shared" si="0"/>
        <v>2.8781000000000001E-2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206</v>
      </c>
      <c r="B119">
        <v>2019</v>
      </c>
      <c r="C119">
        <v>10</v>
      </c>
      <c r="D119" s="2">
        <v>201910</v>
      </c>
      <c r="E119">
        <v>1.0978999999999999E-2</v>
      </c>
      <c r="F119">
        <f t="shared" si="0"/>
        <v>9.3789999999999984E-3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206</v>
      </c>
      <c r="B120">
        <v>2019</v>
      </c>
      <c r="C120">
        <v>11</v>
      </c>
      <c r="D120" s="2">
        <v>201911</v>
      </c>
      <c r="E120">
        <v>2.9645000000000001E-2</v>
      </c>
      <c r="F120">
        <f t="shared" si="0"/>
        <v>2.8445000000000002E-2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206</v>
      </c>
      <c r="B121">
        <v>2019</v>
      </c>
      <c r="C121">
        <v>12</v>
      </c>
      <c r="D121" s="2">
        <v>201912</v>
      </c>
      <c r="E121">
        <v>2.7647000000000001E-2</v>
      </c>
      <c r="F121">
        <f t="shared" si="0"/>
        <v>2.6246999999999999E-2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206</v>
      </c>
      <c r="B122">
        <v>2020</v>
      </c>
      <c r="C122">
        <v>1</v>
      </c>
      <c r="D122" s="2">
        <v>202001</v>
      </c>
      <c r="E122">
        <v>-2.6186000000000001E-2</v>
      </c>
      <c r="F122">
        <f t="shared" si="0"/>
        <v>-2.7486E-2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206</v>
      </c>
      <c r="B123">
        <v>2020</v>
      </c>
      <c r="C123">
        <v>2</v>
      </c>
      <c r="D123" s="2">
        <v>202002</v>
      </c>
      <c r="E123">
        <v>-9.5223000000000002E-2</v>
      </c>
      <c r="F123">
        <f t="shared" si="0"/>
        <v>-9.6423000000000009E-2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206</v>
      </c>
      <c r="B124">
        <v>2020</v>
      </c>
      <c r="C124">
        <v>3</v>
      </c>
      <c r="D124" s="2">
        <v>202003</v>
      </c>
      <c r="E124">
        <v>-0.20311000000000001</v>
      </c>
      <c r="F124">
        <f t="shared" si="0"/>
        <v>-0.20441000000000001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206</v>
      </c>
      <c r="B125">
        <v>2020</v>
      </c>
      <c r="C125">
        <v>4</v>
      </c>
      <c r="D125" s="2">
        <v>202004</v>
      </c>
      <c r="E125">
        <v>0.14191599999999999</v>
      </c>
      <c r="F125">
        <f t="shared" si="0"/>
        <v>0.14191599999999999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206</v>
      </c>
      <c r="B126">
        <v>2020</v>
      </c>
      <c r="C126">
        <v>5</v>
      </c>
      <c r="D126" s="2">
        <v>202005</v>
      </c>
      <c r="E126">
        <v>7.3105000000000003E-2</v>
      </c>
      <c r="F126">
        <f t="shared" si="0"/>
        <v>7.3005E-2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206</v>
      </c>
      <c r="B127">
        <v>2020</v>
      </c>
      <c r="C127">
        <v>6</v>
      </c>
      <c r="D127" s="2">
        <v>202006</v>
      </c>
      <c r="E127">
        <v>1.2191E-2</v>
      </c>
      <c r="F127">
        <f t="shared" si="0"/>
        <v>1.2091000000000001E-2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206</v>
      </c>
      <c r="B128">
        <v>2020</v>
      </c>
      <c r="C128">
        <v>7</v>
      </c>
      <c r="D128" s="2">
        <v>202007</v>
      </c>
      <c r="E128">
        <v>4.6050000000000001E-2</v>
      </c>
      <c r="F128">
        <f t="shared" si="0"/>
        <v>4.5949999999999998E-2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206</v>
      </c>
      <c r="B129">
        <v>2020</v>
      </c>
      <c r="C129">
        <v>8</v>
      </c>
      <c r="D129" s="2">
        <v>202008</v>
      </c>
      <c r="E129">
        <v>3.5217999999999999E-2</v>
      </c>
      <c r="F129">
        <f t="shared" si="0"/>
        <v>3.5117999999999996E-2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206</v>
      </c>
      <c r="B130">
        <v>2020</v>
      </c>
      <c r="C130">
        <v>9</v>
      </c>
      <c r="D130" s="2">
        <v>202009</v>
      </c>
      <c r="E130">
        <v>-3.2711999999999998E-2</v>
      </c>
      <c r="F130">
        <f t="shared" ref="F130:F175" si="1">E130-K130</f>
        <v>-3.2812000000000001E-2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206</v>
      </c>
      <c r="B131">
        <v>2020</v>
      </c>
      <c r="C131">
        <v>10</v>
      </c>
      <c r="D131" s="2">
        <v>202010</v>
      </c>
      <c r="E131">
        <v>2.1305000000000001E-2</v>
      </c>
      <c r="F131">
        <f t="shared" si="1"/>
        <v>2.1205000000000002E-2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206</v>
      </c>
      <c r="B132">
        <v>2020</v>
      </c>
      <c r="C132">
        <v>11</v>
      </c>
      <c r="D132" s="2">
        <v>202011</v>
      </c>
      <c r="E132">
        <v>0.14271500000000001</v>
      </c>
      <c r="F132">
        <f t="shared" si="1"/>
        <v>0.14261500000000002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206</v>
      </c>
      <c r="B133">
        <v>2020</v>
      </c>
      <c r="C133">
        <v>12</v>
      </c>
      <c r="D133" s="2">
        <v>202012</v>
      </c>
      <c r="E133">
        <v>6.5023999999999998E-2</v>
      </c>
      <c r="F133">
        <f t="shared" si="1"/>
        <v>6.4923999999999996E-2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206</v>
      </c>
      <c r="B134">
        <v>2021</v>
      </c>
      <c r="C134">
        <v>1</v>
      </c>
      <c r="D134" s="2">
        <v>202101</v>
      </c>
      <c r="E134">
        <v>1.4839E-2</v>
      </c>
      <c r="F134">
        <f t="shared" si="1"/>
        <v>1.4739E-2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206</v>
      </c>
      <c r="B135">
        <v>2021</v>
      </c>
      <c r="C135">
        <v>2</v>
      </c>
      <c r="D135" s="2">
        <v>202102</v>
      </c>
      <c r="E135">
        <v>6.8039000000000002E-2</v>
      </c>
      <c r="F135">
        <f t="shared" si="1"/>
        <v>6.8039000000000002E-2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206</v>
      </c>
      <c r="B136">
        <v>2021</v>
      </c>
      <c r="C136">
        <v>3</v>
      </c>
      <c r="D136" s="2">
        <v>202103</v>
      </c>
      <c r="E136">
        <v>4.6382E-2</v>
      </c>
      <c r="F136">
        <f t="shared" si="1"/>
        <v>4.6382E-2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206</v>
      </c>
      <c r="B137">
        <v>2021</v>
      </c>
      <c r="C137">
        <v>4</v>
      </c>
      <c r="D137" s="2">
        <v>202104</v>
      </c>
      <c r="E137">
        <v>4.4859999999999997E-2</v>
      </c>
      <c r="F137">
        <f t="shared" si="1"/>
        <v>4.4859999999999997E-2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206</v>
      </c>
      <c r="B138">
        <v>2021</v>
      </c>
      <c r="C138">
        <v>5</v>
      </c>
      <c r="D138" s="2">
        <v>202105</v>
      </c>
      <c r="E138">
        <v>1.789E-3</v>
      </c>
      <c r="F138">
        <f t="shared" si="1"/>
        <v>1.789E-3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206</v>
      </c>
      <c r="B139">
        <v>2021</v>
      </c>
      <c r="C139">
        <v>6</v>
      </c>
      <c r="D139" s="2">
        <v>202106</v>
      </c>
      <c r="E139">
        <v>-1.0459E-2</v>
      </c>
      <c r="F139">
        <f t="shared" si="1"/>
        <v>-1.0459E-2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206</v>
      </c>
      <c r="B140">
        <v>2021</v>
      </c>
      <c r="C140">
        <v>7</v>
      </c>
      <c r="D140" s="2">
        <v>202107</v>
      </c>
      <c r="E140">
        <v>3.3509999999999998E-3</v>
      </c>
      <c r="F140">
        <f t="shared" si="1"/>
        <v>3.3509999999999998E-3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206</v>
      </c>
      <c r="B141">
        <v>2021</v>
      </c>
      <c r="C141">
        <v>8</v>
      </c>
      <c r="D141" s="2">
        <v>202108</v>
      </c>
      <c r="E141">
        <v>1.9012999999999999E-2</v>
      </c>
      <c r="F141">
        <f t="shared" si="1"/>
        <v>1.9012999999999999E-2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206</v>
      </c>
      <c r="B142">
        <v>2021</v>
      </c>
      <c r="C142">
        <v>9</v>
      </c>
      <c r="D142" s="2">
        <v>202109</v>
      </c>
      <c r="E142">
        <v>-3.9838999999999999E-2</v>
      </c>
      <c r="F142">
        <f t="shared" si="1"/>
        <v>-3.9838999999999999E-2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206</v>
      </c>
      <c r="B143">
        <v>2021</v>
      </c>
      <c r="C143">
        <v>10</v>
      </c>
      <c r="D143" s="2">
        <v>202110</v>
      </c>
      <c r="E143">
        <v>5.8824000000000001E-2</v>
      </c>
      <c r="F143">
        <f t="shared" si="1"/>
        <v>5.8824000000000001E-2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206</v>
      </c>
      <c r="B144">
        <v>2021</v>
      </c>
      <c r="C144">
        <v>11</v>
      </c>
      <c r="D144" s="2">
        <v>202111</v>
      </c>
      <c r="E144">
        <v>-2.9762E-2</v>
      </c>
      <c r="F144">
        <f t="shared" si="1"/>
        <v>-2.9762E-2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206</v>
      </c>
      <c r="B145">
        <v>2021</v>
      </c>
      <c r="C145">
        <v>12</v>
      </c>
      <c r="D145" s="2">
        <v>202112</v>
      </c>
      <c r="E145">
        <v>5.0703999999999999E-2</v>
      </c>
      <c r="F145">
        <f t="shared" si="1"/>
        <v>5.0603999999999996E-2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206</v>
      </c>
      <c r="B146">
        <v>2022</v>
      </c>
      <c r="C146">
        <v>1</v>
      </c>
      <c r="D146" s="2">
        <v>202201</v>
      </c>
      <c r="E146">
        <v>-7.2152999999999995E-2</v>
      </c>
      <c r="F146">
        <f t="shared" si="1"/>
        <v>-7.2152999999999995E-2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206</v>
      </c>
      <c r="B147">
        <v>2022</v>
      </c>
      <c r="C147">
        <v>2</v>
      </c>
      <c r="D147" s="2">
        <v>202202</v>
      </c>
      <c r="E147">
        <v>1.0936E-2</v>
      </c>
      <c r="F147">
        <f t="shared" si="1"/>
        <v>1.0936E-2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206</v>
      </c>
      <c r="B148">
        <v>2022</v>
      </c>
      <c r="C148">
        <v>3</v>
      </c>
      <c r="D148" s="2">
        <v>202203</v>
      </c>
      <c r="E148">
        <v>1.3521999999999999E-2</v>
      </c>
      <c r="F148">
        <f t="shared" si="1"/>
        <v>1.3422E-2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206</v>
      </c>
      <c r="B149">
        <v>2022</v>
      </c>
      <c r="C149">
        <v>4</v>
      </c>
      <c r="D149" s="2">
        <v>202204</v>
      </c>
      <c r="E149">
        <v>-7.1152999999999994E-2</v>
      </c>
      <c r="F149">
        <f t="shared" si="1"/>
        <v>-7.1252999999999997E-2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206</v>
      </c>
      <c r="B150">
        <v>2022</v>
      </c>
      <c r="C150">
        <v>5</v>
      </c>
      <c r="D150" s="2">
        <v>202205</v>
      </c>
      <c r="E150">
        <v>7.3410000000000003E-3</v>
      </c>
      <c r="F150">
        <f t="shared" si="1"/>
        <v>7.0410000000000004E-3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206</v>
      </c>
      <c r="B151">
        <v>2022</v>
      </c>
      <c r="C151">
        <v>6</v>
      </c>
      <c r="D151" s="2">
        <v>202206</v>
      </c>
      <c r="E151">
        <v>-9.6641000000000005E-2</v>
      </c>
      <c r="F151">
        <f t="shared" si="1"/>
        <v>-9.7241000000000008E-2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206</v>
      </c>
      <c r="B152">
        <v>2022</v>
      </c>
      <c r="C152">
        <v>7</v>
      </c>
      <c r="D152" s="2">
        <v>202207</v>
      </c>
      <c r="E152">
        <v>0.108734</v>
      </c>
      <c r="F152">
        <f t="shared" si="1"/>
        <v>0.107934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206</v>
      </c>
      <c r="B153">
        <v>2022</v>
      </c>
      <c r="C153">
        <v>8</v>
      </c>
      <c r="D153" s="2">
        <v>202208</v>
      </c>
      <c r="E153">
        <v>-3.1319E-2</v>
      </c>
      <c r="F153">
        <f t="shared" si="1"/>
        <v>-3.3218999999999999E-2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206</v>
      </c>
      <c r="B154">
        <v>2022</v>
      </c>
      <c r="C154">
        <v>9</v>
      </c>
      <c r="D154" s="2">
        <v>202209</v>
      </c>
      <c r="E154">
        <v>-9.2423000000000005E-2</v>
      </c>
      <c r="F154">
        <f t="shared" si="1"/>
        <v>-9.4323000000000004E-2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206</v>
      </c>
      <c r="B155">
        <v>2022</v>
      </c>
      <c r="C155">
        <v>10</v>
      </c>
      <c r="D155" s="2">
        <v>202210</v>
      </c>
      <c r="E155">
        <v>0.105074</v>
      </c>
      <c r="F155">
        <f t="shared" si="1"/>
        <v>0.102774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206</v>
      </c>
      <c r="B156">
        <v>2022</v>
      </c>
      <c r="C156">
        <v>11</v>
      </c>
      <c r="D156" s="2">
        <v>202211</v>
      </c>
      <c r="E156">
        <v>6.0567000000000003E-2</v>
      </c>
      <c r="F156">
        <f t="shared" si="1"/>
        <v>5.7667000000000003E-2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206</v>
      </c>
      <c r="B157">
        <v>2022</v>
      </c>
      <c r="C157">
        <v>12</v>
      </c>
      <c r="D157" s="2">
        <v>202212</v>
      </c>
      <c r="E157">
        <v>-5.5766999999999997E-2</v>
      </c>
      <c r="F157">
        <f t="shared" si="1"/>
        <v>-5.9066999999999995E-2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206</v>
      </c>
      <c r="B158">
        <v>2023</v>
      </c>
      <c r="C158">
        <v>1</v>
      </c>
      <c r="D158" s="2">
        <v>202301</v>
      </c>
      <c r="E158">
        <v>9.2115000000000002E-2</v>
      </c>
      <c r="F158">
        <f t="shared" si="1"/>
        <v>8.8614999999999999E-2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206</v>
      </c>
      <c r="B159">
        <v>2023</v>
      </c>
      <c r="C159">
        <v>2</v>
      </c>
      <c r="D159" s="2">
        <v>202302</v>
      </c>
      <c r="E159">
        <v>-1.8048999999999999E-2</v>
      </c>
      <c r="F159">
        <f t="shared" si="1"/>
        <v>-2.1448999999999999E-2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206</v>
      </c>
      <c r="B160">
        <v>2023</v>
      </c>
      <c r="C160">
        <v>3</v>
      </c>
      <c r="D160" s="2">
        <v>202303</v>
      </c>
      <c r="E160">
        <v>-3.2167000000000001E-2</v>
      </c>
      <c r="F160">
        <f t="shared" si="1"/>
        <v>-3.5767E-2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206</v>
      </c>
      <c r="B161">
        <v>2023</v>
      </c>
      <c r="C161">
        <v>4</v>
      </c>
      <c r="D161" s="2">
        <v>202304</v>
      </c>
      <c r="E161">
        <v>-8.0350000000000005E-3</v>
      </c>
      <c r="F161">
        <f t="shared" si="1"/>
        <v>-1.1535E-2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206</v>
      </c>
      <c r="B162">
        <v>2023</v>
      </c>
      <c r="C162">
        <v>5</v>
      </c>
      <c r="D162" s="2">
        <v>202305</v>
      </c>
      <c r="E162">
        <v>-3.2400999999999999E-2</v>
      </c>
      <c r="F162">
        <f t="shared" si="1"/>
        <v>-3.6000999999999998E-2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206</v>
      </c>
      <c r="B163">
        <v>2023</v>
      </c>
      <c r="C163">
        <v>6</v>
      </c>
      <c r="D163" s="2">
        <v>202306</v>
      </c>
      <c r="E163">
        <v>9.1704999999999995E-2</v>
      </c>
      <c r="F163">
        <f t="shared" si="1"/>
        <v>8.7704999999999991E-2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206</v>
      </c>
      <c r="B164">
        <v>2023</v>
      </c>
      <c r="C164">
        <v>7</v>
      </c>
      <c r="D164" s="2">
        <v>202307</v>
      </c>
      <c r="E164">
        <v>4.0780999999999998E-2</v>
      </c>
      <c r="F164">
        <f t="shared" si="1"/>
        <v>3.6280999999999994E-2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206</v>
      </c>
      <c r="B165">
        <v>2023</v>
      </c>
      <c r="C165">
        <v>8</v>
      </c>
      <c r="D165" s="2">
        <v>202308</v>
      </c>
      <c r="E165">
        <v>-2.8801E-2</v>
      </c>
      <c r="F165">
        <f t="shared" si="1"/>
        <v>-3.3300999999999997E-2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206</v>
      </c>
      <c r="B166">
        <v>2023</v>
      </c>
      <c r="C166">
        <v>9</v>
      </c>
      <c r="D166" s="2">
        <v>202309</v>
      </c>
      <c r="E166">
        <v>-5.2759E-2</v>
      </c>
      <c r="F166">
        <f t="shared" si="1"/>
        <v>-5.7058999999999999E-2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206</v>
      </c>
      <c r="B167">
        <v>2023</v>
      </c>
      <c r="C167">
        <v>10</v>
      </c>
      <c r="D167" s="2">
        <v>202310</v>
      </c>
      <c r="E167">
        <v>-5.3512999999999998E-2</v>
      </c>
      <c r="F167">
        <f t="shared" si="1"/>
        <v>-5.8213000000000001E-2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206</v>
      </c>
      <c r="B168">
        <v>2023</v>
      </c>
      <c r="C168">
        <v>11</v>
      </c>
      <c r="D168" s="2">
        <v>202311</v>
      </c>
      <c r="E168">
        <v>8.5000000000000006E-2</v>
      </c>
      <c r="F168">
        <f t="shared" si="1"/>
        <v>8.0600000000000005E-2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206</v>
      </c>
      <c r="B169">
        <v>2023</v>
      </c>
      <c r="C169">
        <v>12</v>
      </c>
      <c r="D169" s="2">
        <v>202312</v>
      </c>
      <c r="E169">
        <v>8.6693000000000006E-2</v>
      </c>
      <c r="F169">
        <f t="shared" si="1"/>
        <v>8.2393000000000008E-2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206</v>
      </c>
      <c r="B170">
        <v>2024</v>
      </c>
      <c r="C170">
        <v>1</v>
      </c>
      <c r="D170" s="2">
        <v>202401</v>
      </c>
      <c r="E170">
        <v>-1.7167000000000002E-2</v>
      </c>
      <c r="F170">
        <f t="shared" si="1"/>
        <v>-2.1867000000000001E-2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206</v>
      </c>
      <c r="B171">
        <v>2024</v>
      </c>
      <c r="C171">
        <v>2</v>
      </c>
      <c r="D171" s="2">
        <v>202402</v>
      </c>
      <c r="E171">
        <v>5.9316000000000001E-2</v>
      </c>
      <c r="F171">
        <f t="shared" si="1"/>
        <v>5.5115999999999998E-2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206</v>
      </c>
      <c r="B172">
        <v>2024</v>
      </c>
      <c r="C172">
        <v>3</v>
      </c>
      <c r="D172" s="2">
        <v>202403</v>
      </c>
      <c r="E172">
        <v>5.5650999999999999E-2</v>
      </c>
      <c r="F172">
        <f t="shared" si="1"/>
        <v>5.1351000000000001E-2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206</v>
      </c>
      <c r="B173">
        <v>2024</v>
      </c>
      <c r="C173">
        <v>4</v>
      </c>
      <c r="D173" s="2">
        <v>202404</v>
      </c>
      <c r="E173">
        <v>-6.0201999999999999E-2</v>
      </c>
      <c r="F173">
        <f t="shared" si="1"/>
        <v>-6.4902000000000001E-2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206</v>
      </c>
      <c r="B174">
        <v>2024</v>
      </c>
      <c r="C174">
        <v>5</v>
      </c>
      <c r="D174" s="2">
        <v>202405</v>
      </c>
      <c r="E174">
        <v>4.3629000000000001E-2</v>
      </c>
      <c r="F174">
        <f t="shared" si="1"/>
        <v>3.9229E-2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206</v>
      </c>
      <c r="B175">
        <v>2024</v>
      </c>
      <c r="C175">
        <v>6</v>
      </c>
      <c r="D175" s="2">
        <v>202406</v>
      </c>
      <c r="E175">
        <v>-1.5925999999999999E-2</v>
      </c>
      <c r="F175">
        <f t="shared" si="1"/>
        <v>-2.0025999999999999E-2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5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209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207</v>
      </c>
      <c r="B2">
        <v>2010</v>
      </c>
      <c r="C2">
        <v>1</v>
      </c>
      <c r="D2" s="2">
        <v>201001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207</v>
      </c>
      <c r="B3">
        <v>2010</v>
      </c>
      <c r="C3">
        <v>2</v>
      </c>
      <c r="D3" s="2">
        <v>201002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207</v>
      </c>
      <c r="B4">
        <v>2010</v>
      </c>
      <c r="C4">
        <v>3</v>
      </c>
      <c r="D4" s="2">
        <v>201003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207</v>
      </c>
      <c r="B5">
        <v>2010</v>
      </c>
      <c r="C5">
        <v>4</v>
      </c>
      <c r="D5" s="2">
        <v>201004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207</v>
      </c>
      <c r="B6">
        <v>2010</v>
      </c>
      <c r="C6">
        <v>5</v>
      </c>
      <c r="D6" s="2">
        <v>201005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207</v>
      </c>
      <c r="B7">
        <v>2010</v>
      </c>
      <c r="C7">
        <v>6</v>
      </c>
      <c r="D7" s="2">
        <v>201006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207</v>
      </c>
      <c r="B8">
        <v>2010</v>
      </c>
      <c r="C8">
        <v>7</v>
      </c>
      <c r="D8" s="2">
        <v>201007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207</v>
      </c>
      <c r="B9">
        <v>2010</v>
      </c>
      <c r="C9">
        <v>8</v>
      </c>
      <c r="D9" s="2">
        <v>201008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207</v>
      </c>
      <c r="B10">
        <v>2010</v>
      </c>
      <c r="C10">
        <v>9</v>
      </c>
      <c r="D10" s="2">
        <v>201009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207</v>
      </c>
      <c r="B11">
        <v>2010</v>
      </c>
      <c r="C11">
        <v>10</v>
      </c>
      <c r="D11" s="2">
        <v>201010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207</v>
      </c>
      <c r="B12">
        <v>2010</v>
      </c>
      <c r="C12">
        <v>11</v>
      </c>
      <c r="D12" s="2">
        <v>201011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207</v>
      </c>
      <c r="B13">
        <v>2010</v>
      </c>
      <c r="C13">
        <v>12</v>
      </c>
      <c r="D13" s="2">
        <v>201012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207</v>
      </c>
      <c r="B14">
        <v>2011</v>
      </c>
      <c r="C14">
        <v>1</v>
      </c>
      <c r="D14" s="2">
        <v>201101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207</v>
      </c>
      <c r="B15">
        <v>2011</v>
      </c>
      <c r="C15">
        <v>2</v>
      </c>
      <c r="D15" s="2">
        <v>201102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207</v>
      </c>
      <c r="B16">
        <v>2011</v>
      </c>
      <c r="C16">
        <v>3</v>
      </c>
      <c r="D16" s="2">
        <v>201103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207</v>
      </c>
      <c r="B17">
        <v>2011</v>
      </c>
      <c r="C17">
        <v>4</v>
      </c>
      <c r="D17" s="2">
        <v>201104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207</v>
      </c>
      <c r="B18">
        <v>2011</v>
      </c>
      <c r="C18">
        <v>5</v>
      </c>
      <c r="D18" s="2">
        <v>201105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207</v>
      </c>
      <c r="B19">
        <v>2011</v>
      </c>
      <c r="C19">
        <v>6</v>
      </c>
      <c r="D19" s="2">
        <v>201106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207</v>
      </c>
      <c r="B20">
        <v>2011</v>
      </c>
      <c r="C20">
        <v>7</v>
      </c>
      <c r="D20" s="2">
        <v>201107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207</v>
      </c>
      <c r="B21">
        <v>2011</v>
      </c>
      <c r="C21">
        <v>8</v>
      </c>
      <c r="D21" s="2">
        <v>201108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207</v>
      </c>
      <c r="B22">
        <v>2011</v>
      </c>
      <c r="C22">
        <v>9</v>
      </c>
      <c r="D22" s="2">
        <v>201109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207</v>
      </c>
      <c r="B23">
        <v>2011</v>
      </c>
      <c r="C23">
        <v>10</v>
      </c>
      <c r="D23" s="2">
        <v>201110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207</v>
      </c>
      <c r="B24">
        <v>2011</v>
      </c>
      <c r="C24">
        <v>11</v>
      </c>
      <c r="D24" s="2">
        <v>201111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207</v>
      </c>
      <c r="B25">
        <v>2011</v>
      </c>
      <c r="C25">
        <v>12</v>
      </c>
      <c r="D25" s="2">
        <v>201112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207</v>
      </c>
      <c r="B26">
        <v>2012</v>
      </c>
      <c r="C26">
        <v>1</v>
      </c>
      <c r="D26" s="2">
        <v>201201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207</v>
      </c>
      <c r="B27">
        <v>2012</v>
      </c>
      <c r="C27">
        <v>2</v>
      </c>
      <c r="D27" s="2">
        <v>201202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207</v>
      </c>
      <c r="B28">
        <v>2012</v>
      </c>
      <c r="C28">
        <v>3</v>
      </c>
      <c r="D28" s="2">
        <v>201203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207</v>
      </c>
      <c r="B29">
        <v>2012</v>
      </c>
      <c r="C29">
        <v>4</v>
      </c>
      <c r="D29" s="2">
        <v>201204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207</v>
      </c>
      <c r="B30">
        <v>2012</v>
      </c>
      <c r="C30">
        <v>5</v>
      </c>
      <c r="D30" s="2">
        <v>201205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207</v>
      </c>
      <c r="B31">
        <v>2012</v>
      </c>
      <c r="C31">
        <v>6</v>
      </c>
      <c r="D31" s="2">
        <v>201206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207</v>
      </c>
      <c r="B32">
        <v>2012</v>
      </c>
      <c r="C32">
        <v>7</v>
      </c>
      <c r="D32" s="2">
        <v>201207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207</v>
      </c>
      <c r="B33">
        <v>2012</v>
      </c>
      <c r="C33">
        <v>8</v>
      </c>
      <c r="D33" s="2">
        <v>201208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207</v>
      </c>
      <c r="B34">
        <v>2012</v>
      </c>
      <c r="C34">
        <v>9</v>
      </c>
      <c r="D34" s="2">
        <v>201209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207</v>
      </c>
      <c r="B35">
        <v>2012</v>
      </c>
      <c r="C35">
        <v>10</v>
      </c>
      <c r="D35" s="2">
        <v>201210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207</v>
      </c>
      <c r="B36">
        <v>2012</v>
      </c>
      <c r="C36">
        <v>11</v>
      </c>
      <c r="D36" s="2">
        <v>201211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207</v>
      </c>
      <c r="B37">
        <v>2012</v>
      </c>
      <c r="C37">
        <v>12</v>
      </c>
      <c r="D37" s="2">
        <v>201212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207</v>
      </c>
      <c r="B38">
        <v>2013</v>
      </c>
      <c r="C38">
        <v>1</v>
      </c>
      <c r="D38" s="2">
        <v>201301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207</v>
      </c>
      <c r="B39">
        <v>2013</v>
      </c>
      <c r="C39">
        <v>2</v>
      </c>
      <c r="D39" s="2">
        <v>201302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207</v>
      </c>
      <c r="B40">
        <v>2013</v>
      </c>
      <c r="C40">
        <v>3</v>
      </c>
      <c r="D40" s="2">
        <v>201303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207</v>
      </c>
      <c r="B41">
        <v>2013</v>
      </c>
      <c r="C41">
        <v>4</v>
      </c>
      <c r="D41" s="2">
        <v>201304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207</v>
      </c>
      <c r="B42">
        <v>2013</v>
      </c>
      <c r="C42">
        <v>5</v>
      </c>
      <c r="D42" s="2">
        <v>201305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207</v>
      </c>
      <c r="B43">
        <v>2013</v>
      </c>
      <c r="C43">
        <v>6</v>
      </c>
      <c r="D43" s="2">
        <v>201306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207</v>
      </c>
      <c r="B44">
        <v>2013</v>
      </c>
      <c r="C44">
        <v>7</v>
      </c>
      <c r="D44" s="2">
        <v>201307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207</v>
      </c>
      <c r="B45">
        <v>2013</v>
      </c>
      <c r="C45">
        <v>8</v>
      </c>
      <c r="D45" s="2">
        <v>201308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207</v>
      </c>
      <c r="B46">
        <v>2013</v>
      </c>
      <c r="C46">
        <v>9</v>
      </c>
      <c r="D46" s="2">
        <v>201309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207</v>
      </c>
      <c r="B47">
        <v>2013</v>
      </c>
      <c r="C47">
        <v>10</v>
      </c>
      <c r="D47" s="2">
        <v>201310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207</v>
      </c>
      <c r="B48">
        <v>2013</v>
      </c>
      <c r="C48">
        <v>11</v>
      </c>
      <c r="D48" s="2">
        <v>201311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207</v>
      </c>
      <c r="B49">
        <v>2013</v>
      </c>
      <c r="C49">
        <v>12</v>
      </c>
      <c r="D49" s="2">
        <v>201312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207</v>
      </c>
      <c r="B50">
        <v>2014</v>
      </c>
      <c r="C50">
        <v>1</v>
      </c>
      <c r="D50" s="2">
        <v>201401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207</v>
      </c>
      <c r="B51">
        <v>2014</v>
      </c>
      <c r="C51">
        <v>2</v>
      </c>
      <c r="D51" s="2">
        <v>201402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207</v>
      </c>
      <c r="B52">
        <v>2014</v>
      </c>
      <c r="C52">
        <v>3</v>
      </c>
      <c r="D52" s="2">
        <v>201403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207</v>
      </c>
      <c r="B53">
        <v>2014</v>
      </c>
      <c r="C53">
        <v>4</v>
      </c>
      <c r="D53" s="2">
        <v>201404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207</v>
      </c>
      <c r="B54">
        <v>2014</v>
      </c>
      <c r="C54">
        <v>5</v>
      </c>
      <c r="D54" s="2">
        <v>201405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207</v>
      </c>
      <c r="B55">
        <v>2014</v>
      </c>
      <c r="C55">
        <v>6</v>
      </c>
      <c r="D55" s="2">
        <v>201406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207</v>
      </c>
      <c r="B56">
        <v>2014</v>
      </c>
      <c r="C56">
        <v>7</v>
      </c>
      <c r="D56" s="2">
        <v>201407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207</v>
      </c>
      <c r="B57">
        <v>2014</v>
      </c>
      <c r="C57">
        <v>8</v>
      </c>
      <c r="D57" s="2">
        <v>201408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207</v>
      </c>
      <c r="B58">
        <v>2014</v>
      </c>
      <c r="C58">
        <v>9</v>
      </c>
      <c r="D58" s="2">
        <v>201409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207</v>
      </c>
      <c r="B59">
        <v>2014</v>
      </c>
      <c r="C59">
        <v>10</v>
      </c>
      <c r="D59" s="2">
        <v>201410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207</v>
      </c>
      <c r="B60">
        <v>2014</v>
      </c>
      <c r="C60">
        <v>11</v>
      </c>
      <c r="D60" s="2">
        <v>201411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207</v>
      </c>
      <c r="B61">
        <v>2014</v>
      </c>
      <c r="C61">
        <v>12</v>
      </c>
      <c r="D61" s="2">
        <v>201412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207</v>
      </c>
      <c r="B62">
        <v>2015</v>
      </c>
      <c r="C62">
        <v>1</v>
      </c>
      <c r="D62" s="2">
        <v>201501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207</v>
      </c>
      <c r="B63">
        <v>2015</v>
      </c>
      <c r="C63">
        <v>2</v>
      </c>
      <c r="D63" s="2">
        <v>201502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207</v>
      </c>
      <c r="B64">
        <v>2015</v>
      </c>
      <c r="C64">
        <v>3</v>
      </c>
      <c r="D64" s="2">
        <v>201503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207</v>
      </c>
      <c r="B65">
        <v>2015</v>
      </c>
      <c r="C65">
        <v>4</v>
      </c>
      <c r="D65" s="2">
        <v>201504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207</v>
      </c>
      <c r="B66">
        <v>2015</v>
      </c>
      <c r="C66">
        <v>5</v>
      </c>
      <c r="D66" s="2">
        <v>201505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207</v>
      </c>
      <c r="B67">
        <v>2015</v>
      </c>
      <c r="C67">
        <v>6</v>
      </c>
      <c r="D67" s="2">
        <v>201506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207</v>
      </c>
      <c r="B68">
        <v>2015</v>
      </c>
      <c r="C68">
        <v>7</v>
      </c>
      <c r="D68" s="2">
        <v>201507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207</v>
      </c>
      <c r="B69">
        <v>2015</v>
      </c>
      <c r="C69">
        <v>8</v>
      </c>
      <c r="D69" s="2">
        <v>201508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207</v>
      </c>
      <c r="B70">
        <v>2015</v>
      </c>
      <c r="C70">
        <v>9</v>
      </c>
      <c r="D70" s="2">
        <v>201509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207</v>
      </c>
      <c r="B71">
        <v>2015</v>
      </c>
      <c r="C71">
        <v>10</v>
      </c>
      <c r="D71" s="2">
        <v>201510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207</v>
      </c>
      <c r="B72">
        <v>2015</v>
      </c>
      <c r="C72">
        <v>11</v>
      </c>
      <c r="D72" s="2">
        <v>201511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207</v>
      </c>
      <c r="B73">
        <v>2015</v>
      </c>
      <c r="C73">
        <v>12</v>
      </c>
      <c r="D73" s="2">
        <v>201512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207</v>
      </c>
      <c r="B74">
        <v>2016</v>
      </c>
      <c r="C74">
        <v>1</v>
      </c>
      <c r="D74" s="2">
        <v>201601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207</v>
      </c>
      <c r="B75">
        <v>2016</v>
      </c>
      <c r="C75">
        <v>2</v>
      </c>
      <c r="D75" s="2">
        <v>201602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207</v>
      </c>
      <c r="B76">
        <v>2016</v>
      </c>
      <c r="C76">
        <v>3</v>
      </c>
      <c r="D76" s="2">
        <v>201603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207</v>
      </c>
      <c r="B77">
        <v>2016</v>
      </c>
      <c r="C77">
        <v>4</v>
      </c>
      <c r="D77" s="2">
        <v>201604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207</v>
      </c>
      <c r="B78">
        <v>2016</v>
      </c>
      <c r="C78">
        <v>5</v>
      </c>
      <c r="D78" s="2">
        <v>201605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207</v>
      </c>
      <c r="B79">
        <v>2016</v>
      </c>
      <c r="C79">
        <v>6</v>
      </c>
      <c r="D79" s="2">
        <v>201606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207</v>
      </c>
      <c r="B80">
        <v>2016</v>
      </c>
      <c r="C80">
        <v>7</v>
      </c>
      <c r="D80" s="2">
        <v>201607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207</v>
      </c>
      <c r="B81">
        <v>2016</v>
      </c>
      <c r="C81">
        <v>8</v>
      </c>
      <c r="D81" s="2">
        <v>201608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207</v>
      </c>
      <c r="B82">
        <v>2016</v>
      </c>
      <c r="C82">
        <v>9</v>
      </c>
      <c r="D82" s="2">
        <v>201609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207</v>
      </c>
      <c r="B83">
        <v>2016</v>
      </c>
      <c r="C83">
        <v>10</v>
      </c>
      <c r="D83" s="2">
        <v>201610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207</v>
      </c>
      <c r="B84">
        <v>2016</v>
      </c>
      <c r="C84">
        <v>11</v>
      </c>
      <c r="D84" s="2">
        <v>201611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207</v>
      </c>
      <c r="B85">
        <v>2016</v>
      </c>
      <c r="C85">
        <v>12</v>
      </c>
      <c r="D85" s="2">
        <v>201612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207</v>
      </c>
      <c r="B86">
        <v>2017</v>
      </c>
      <c r="C86">
        <v>1</v>
      </c>
      <c r="D86" s="2">
        <v>201701</v>
      </c>
      <c r="E86">
        <v>3.8131999999999999E-2</v>
      </c>
      <c r="F86">
        <f>E86-K86</f>
        <v>3.7732000000000002E-2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207</v>
      </c>
      <c r="B87">
        <v>2017</v>
      </c>
      <c r="C87">
        <v>2</v>
      </c>
      <c r="D87" s="2">
        <v>201702</v>
      </c>
      <c r="E87">
        <v>3.0268E-2</v>
      </c>
      <c r="F87">
        <f t="shared" ref="F87:F150" si="0">E87-K87</f>
        <v>2.9867999999999999E-2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207</v>
      </c>
      <c r="B88">
        <v>2017</v>
      </c>
      <c r="C88">
        <v>3</v>
      </c>
      <c r="D88" s="2">
        <v>201703</v>
      </c>
      <c r="E88">
        <v>4.5659999999999997E-3</v>
      </c>
      <c r="F88">
        <f t="shared" si="0"/>
        <v>4.2659999999999998E-3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207</v>
      </c>
      <c r="B89">
        <v>2017</v>
      </c>
      <c r="C89">
        <v>4</v>
      </c>
      <c r="D89" s="2">
        <v>201704</v>
      </c>
      <c r="E89">
        <v>4.071E-3</v>
      </c>
      <c r="F89">
        <f t="shared" si="0"/>
        <v>3.571E-3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207</v>
      </c>
      <c r="B90">
        <v>2017</v>
      </c>
      <c r="C90">
        <v>5</v>
      </c>
      <c r="D90" s="2">
        <v>201705</v>
      </c>
      <c r="E90">
        <v>7.1710000000000003E-3</v>
      </c>
      <c r="F90">
        <f t="shared" si="0"/>
        <v>6.5710000000000005E-3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207</v>
      </c>
      <c r="B91">
        <v>2017</v>
      </c>
      <c r="C91">
        <v>6</v>
      </c>
      <c r="D91" s="2">
        <v>201706</v>
      </c>
      <c r="E91">
        <v>1.4919E-2</v>
      </c>
      <c r="F91">
        <f t="shared" si="0"/>
        <v>1.4319E-2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207</v>
      </c>
      <c r="B92">
        <v>2017</v>
      </c>
      <c r="C92">
        <v>7</v>
      </c>
      <c r="D92" s="2">
        <v>201707</v>
      </c>
      <c r="E92">
        <v>1.0409E-2</v>
      </c>
      <c r="F92">
        <f t="shared" si="0"/>
        <v>9.7089999999999989E-3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207</v>
      </c>
      <c r="B93">
        <v>2017</v>
      </c>
      <c r="C93">
        <v>8</v>
      </c>
      <c r="D93" s="2">
        <v>201708</v>
      </c>
      <c r="E93">
        <v>-3.7390000000000001E-3</v>
      </c>
      <c r="F93">
        <f t="shared" si="0"/>
        <v>-4.6389999999999999E-3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207</v>
      </c>
      <c r="B94">
        <v>2017</v>
      </c>
      <c r="C94">
        <v>9</v>
      </c>
      <c r="D94" s="2">
        <v>201709</v>
      </c>
      <c r="E94">
        <v>2.0159E-2</v>
      </c>
      <c r="F94">
        <f t="shared" si="0"/>
        <v>1.9258999999999998E-2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207</v>
      </c>
      <c r="B95">
        <v>2017</v>
      </c>
      <c r="C95">
        <v>10</v>
      </c>
      <c r="D95" s="2">
        <v>201710</v>
      </c>
      <c r="E95">
        <v>2.3654999999999999E-2</v>
      </c>
      <c r="F95">
        <f t="shared" si="0"/>
        <v>2.2754999999999997E-2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207</v>
      </c>
      <c r="B96">
        <v>2017</v>
      </c>
      <c r="C96">
        <v>11</v>
      </c>
      <c r="D96" s="2">
        <v>201711</v>
      </c>
      <c r="E96">
        <v>2.8024E-2</v>
      </c>
      <c r="F96">
        <f t="shared" si="0"/>
        <v>2.7224000000000002E-2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207</v>
      </c>
      <c r="B97">
        <v>2017</v>
      </c>
      <c r="C97">
        <v>12</v>
      </c>
      <c r="D97" s="2">
        <v>201712</v>
      </c>
      <c r="E97">
        <v>4.1209999999999997E-3</v>
      </c>
      <c r="F97">
        <f t="shared" si="0"/>
        <v>3.2209999999999999E-3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207</v>
      </c>
      <c r="B98">
        <v>2018</v>
      </c>
      <c r="C98">
        <v>1</v>
      </c>
      <c r="D98" s="2">
        <v>201801</v>
      </c>
      <c r="E98">
        <v>6.0429999999999998E-2</v>
      </c>
      <c r="F98">
        <f t="shared" si="0"/>
        <v>5.9229999999999998E-2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207</v>
      </c>
      <c r="B99">
        <v>2018</v>
      </c>
      <c r="C99">
        <v>2</v>
      </c>
      <c r="D99" s="2">
        <v>201802</v>
      </c>
      <c r="E99">
        <v>-4.5215999999999999E-2</v>
      </c>
      <c r="F99">
        <f t="shared" si="0"/>
        <v>-4.6315999999999996E-2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207</v>
      </c>
      <c r="B100">
        <v>2018</v>
      </c>
      <c r="C100">
        <v>3</v>
      </c>
      <c r="D100" s="2">
        <v>201803</v>
      </c>
      <c r="E100">
        <v>-7.85E-4</v>
      </c>
      <c r="F100">
        <f t="shared" si="0"/>
        <v>-1.885E-3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207</v>
      </c>
      <c r="B101">
        <v>2018</v>
      </c>
      <c r="C101">
        <v>4</v>
      </c>
      <c r="D101" s="2">
        <v>201804</v>
      </c>
      <c r="E101">
        <v>4.9569999999999996E-3</v>
      </c>
      <c r="F101">
        <f t="shared" si="0"/>
        <v>3.5569999999999994E-3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207</v>
      </c>
      <c r="B102">
        <v>2018</v>
      </c>
      <c r="C102">
        <v>5</v>
      </c>
      <c r="D102" s="2">
        <v>201805</v>
      </c>
      <c r="E102">
        <v>3.4155999999999999E-2</v>
      </c>
      <c r="F102">
        <f t="shared" si="0"/>
        <v>3.2756E-2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207</v>
      </c>
      <c r="B103">
        <v>2018</v>
      </c>
      <c r="C103">
        <v>6</v>
      </c>
      <c r="D103" s="2">
        <v>201806</v>
      </c>
      <c r="E103">
        <v>1.1223E-2</v>
      </c>
      <c r="F103">
        <f t="shared" si="0"/>
        <v>9.8230000000000001E-3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207</v>
      </c>
      <c r="B104">
        <v>2018</v>
      </c>
      <c r="C104">
        <v>7</v>
      </c>
      <c r="D104" s="2">
        <v>201807</v>
      </c>
      <c r="E104">
        <v>4.0625000000000001E-2</v>
      </c>
      <c r="F104">
        <f t="shared" si="0"/>
        <v>3.9025000000000004E-2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207</v>
      </c>
      <c r="B105">
        <v>2018</v>
      </c>
      <c r="C105">
        <v>8</v>
      </c>
      <c r="D105" s="2">
        <v>201808</v>
      </c>
      <c r="E105">
        <v>5.2212000000000001E-2</v>
      </c>
      <c r="F105">
        <f t="shared" si="0"/>
        <v>5.0612000000000004E-2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207</v>
      </c>
      <c r="B106">
        <v>2018</v>
      </c>
      <c r="C106">
        <v>9</v>
      </c>
      <c r="D106" s="2">
        <v>201809</v>
      </c>
      <c r="E106">
        <v>6.7879999999999998E-3</v>
      </c>
      <c r="F106">
        <f t="shared" si="0"/>
        <v>5.2879999999999993E-3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207</v>
      </c>
      <c r="B107">
        <v>2018</v>
      </c>
      <c r="C107">
        <v>10</v>
      </c>
      <c r="D107" s="2">
        <v>201810</v>
      </c>
      <c r="E107">
        <v>-0.12525</v>
      </c>
      <c r="F107">
        <f t="shared" si="0"/>
        <v>-0.12715000000000001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207</v>
      </c>
      <c r="B108">
        <v>2018</v>
      </c>
      <c r="C108">
        <v>11</v>
      </c>
      <c r="D108" s="2">
        <v>201811</v>
      </c>
      <c r="E108">
        <v>2.963E-2</v>
      </c>
      <c r="F108">
        <f t="shared" si="0"/>
        <v>2.7830000000000001E-2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207</v>
      </c>
      <c r="B109">
        <v>2018</v>
      </c>
      <c r="C109">
        <v>12</v>
      </c>
      <c r="D109" s="2">
        <v>201812</v>
      </c>
      <c r="E109">
        <v>-0.10197299999999999</v>
      </c>
      <c r="F109">
        <f t="shared" si="0"/>
        <v>-0.103973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207</v>
      </c>
      <c r="B110">
        <v>2019</v>
      </c>
      <c r="C110">
        <v>1</v>
      </c>
      <c r="D110" s="2">
        <v>201901</v>
      </c>
      <c r="E110">
        <v>9.5671999999999993E-2</v>
      </c>
      <c r="F110">
        <f t="shared" si="0"/>
        <v>9.3571999999999989E-2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207</v>
      </c>
      <c r="B111">
        <v>2019</v>
      </c>
      <c r="C111">
        <v>2</v>
      </c>
      <c r="D111" s="2">
        <v>201902</v>
      </c>
      <c r="E111">
        <v>6.5462000000000006E-2</v>
      </c>
      <c r="F111">
        <f t="shared" si="0"/>
        <v>6.366200000000001E-2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207</v>
      </c>
      <c r="B112">
        <v>2019</v>
      </c>
      <c r="C112">
        <v>3</v>
      </c>
      <c r="D112" s="2">
        <v>201903</v>
      </c>
      <c r="E112">
        <v>1.9356999999999999E-2</v>
      </c>
      <c r="F112">
        <f t="shared" si="0"/>
        <v>1.7457E-2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207</v>
      </c>
      <c r="B113">
        <v>2019</v>
      </c>
      <c r="C113">
        <v>4</v>
      </c>
      <c r="D113" s="2">
        <v>201904</v>
      </c>
      <c r="E113">
        <v>3.7825999999999999E-2</v>
      </c>
      <c r="F113">
        <f t="shared" si="0"/>
        <v>3.5726000000000001E-2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207</v>
      </c>
      <c r="B114">
        <v>2019</v>
      </c>
      <c r="C114">
        <v>5</v>
      </c>
      <c r="D114" s="2">
        <v>201905</v>
      </c>
      <c r="E114">
        <v>-4.5180999999999999E-2</v>
      </c>
      <c r="F114">
        <f t="shared" si="0"/>
        <v>-4.7280999999999997E-2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207</v>
      </c>
      <c r="B115">
        <v>2019</v>
      </c>
      <c r="C115">
        <v>6</v>
      </c>
      <c r="D115" s="2">
        <v>201906</v>
      </c>
      <c r="E115">
        <v>8.3818000000000004E-2</v>
      </c>
      <c r="F115">
        <f t="shared" si="0"/>
        <v>8.2018000000000008E-2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207</v>
      </c>
      <c r="B116">
        <v>2019</v>
      </c>
      <c r="C116">
        <v>7</v>
      </c>
      <c r="D116" s="2">
        <v>201907</v>
      </c>
      <c r="E116">
        <v>-3.349E-3</v>
      </c>
      <c r="F116">
        <f t="shared" si="0"/>
        <v>-5.2490000000000002E-3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207</v>
      </c>
      <c r="B117">
        <v>2019</v>
      </c>
      <c r="C117">
        <v>8</v>
      </c>
      <c r="D117" s="2">
        <v>201908</v>
      </c>
      <c r="E117">
        <v>-2.9423000000000001E-2</v>
      </c>
      <c r="F117">
        <f t="shared" si="0"/>
        <v>-3.1023000000000002E-2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207</v>
      </c>
      <c r="B118">
        <v>2019</v>
      </c>
      <c r="C118">
        <v>9</v>
      </c>
      <c r="D118" s="2">
        <v>201909</v>
      </c>
      <c r="E118">
        <v>5.3660000000000001E-3</v>
      </c>
      <c r="F118">
        <f t="shared" si="0"/>
        <v>3.5660000000000002E-3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207</v>
      </c>
      <c r="B119">
        <v>2019</v>
      </c>
      <c r="C119">
        <v>10</v>
      </c>
      <c r="D119" s="2">
        <v>201910</v>
      </c>
      <c r="E119">
        <v>1.7447000000000001E-2</v>
      </c>
      <c r="F119">
        <f t="shared" si="0"/>
        <v>1.5847E-2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207</v>
      </c>
      <c r="B120">
        <v>2019</v>
      </c>
      <c r="C120">
        <v>11</v>
      </c>
      <c r="D120" s="2">
        <v>201911</v>
      </c>
      <c r="E120">
        <v>4.6185999999999998E-2</v>
      </c>
      <c r="F120">
        <f t="shared" si="0"/>
        <v>4.4985999999999998E-2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207</v>
      </c>
      <c r="B121">
        <v>2019</v>
      </c>
      <c r="C121">
        <v>12</v>
      </c>
      <c r="D121" s="2">
        <v>201912</v>
      </c>
      <c r="E121">
        <v>1.5651000000000002E-2</v>
      </c>
      <c r="F121">
        <f t="shared" si="0"/>
        <v>1.4251000000000002E-2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207</v>
      </c>
      <c r="B122">
        <v>2020</v>
      </c>
      <c r="C122">
        <v>1</v>
      </c>
      <c r="D122" s="2">
        <v>202001</v>
      </c>
      <c r="E122">
        <v>2.0806999999999999E-2</v>
      </c>
      <c r="F122">
        <f t="shared" si="0"/>
        <v>1.9507E-2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207</v>
      </c>
      <c r="B123">
        <v>2020</v>
      </c>
      <c r="C123">
        <v>2</v>
      </c>
      <c r="D123" s="2">
        <v>202002</v>
      </c>
      <c r="E123">
        <v>-7.9328999999999997E-2</v>
      </c>
      <c r="F123">
        <f t="shared" si="0"/>
        <v>-8.0529000000000003E-2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207</v>
      </c>
      <c r="B124">
        <v>2020</v>
      </c>
      <c r="C124">
        <v>3</v>
      </c>
      <c r="D124" s="2">
        <v>202003</v>
      </c>
      <c r="E124">
        <v>-0.118185</v>
      </c>
      <c r="F124">
        <f t="shared" si="0"/>
        <v>-0.11948499999999999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207</v>
      </c>
      <c r="B125">
        <v>2020</v>
      </c>
      <c r="C125">
        <v>4</v>
      </c>
      <c r="D125" s="2">
        <v>202004</v>
      </c>
      <c r="E125">
        <v>0.15642300000000001</v>
      </c>
      <c r="F125">
        <f t="shared" si="0"/>
        <v>0.15642300000000001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207</v>
      </c>
      <c r="B126">
        <v>2020</v>
      </c>
      <c r="C126">
        <v>5</v>
      </c>
      <c r="D126" s="2">
        <v>202005</v>
      </c>
      <c r="E126">
        <v>0.123427</v>
      </c>
      <c r="F126">
        <f t="shared" si="0"/>
        <v>0.12332699999999999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207</v>
      </c>
      <c r="B127">
        <v>2020</v>
      </c>
      <c r="C127">
        <v>6</v>
      </c>
      <c r="D127" s="2">
        <v>202006</v>
      </c>
      <c r="E127">
        <v>2.5991E-2</v>
      </c>
      <c r="F127">
        <f t="shared" si="0"/>
        <v>2.5891000000000001E-2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207</v>
      </c>
      <c r="B128">
        <v>2020</v>
      </c>
      <c r="C128">
        <v>7</v>
      </c>
      <c r="D128" s="2">
        <v>202007</v>
      </c>
      <c r="E128">
        <v>8.8865E-2</v>
      </c>
      <c r="F128">
        <f t="shared" si="0"/>
        <v>8.8764999999999997E-2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207</v>
      </c>
      <c r="B129">
        <v>2020</v>
      </c>
      <c r="C129">
        <v>8</v>
      </c>
      <c r="D129" s="2">
        <v>202008</v>
      </c>
      <c r="E129">
        <v>2.1673000000000001E-2</v>
      </c>
      <c r="F129">
        <f t="shared" si="0"/>
        <v>2.1573000000000002E-2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207</v>
      </c>
      <c r="B130">
        <v>2020</v>
      </c>
      <c r="C130">
        <v>9</v>
      </c>
      <c r="D130" s="2">
        <v>202009</v>
      </c>
      <c r="E130">
        <v>-2.5135999999999999E-2</v>
      </c>
      <c r="F130">
        <f t="shared" si="0"/>
        <v>-2.5235999999999998E-2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207</v>
      </c>
      <c r="B131">
        <v>2020</v>
      </c>
      <c r="C131">
        <v>10</v>
      </c>
      <c r="D131" s="2">
        <v>202010</v>
      </c>
      <c r="E131">
        <v>1.678E-2</v>
      </c>
      <c r="F131">
        <f t="shared" si="0"/>
        <v>1.668E-2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207</v>
      </c>
      <c r="B132">
        <v>2020</v>
      </c>
      <c r="C132">
        <v>11</v>
      </c>
      <c r="D132" s="2">
        <v>202011</v>
      </c>
      <c r="E132">
        <v>0.13220100000000001</v>
      </c>
      <c r="F132">
        <f t="shared" si="0"/>
        <v>0.13210100000000002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207</v>
      </c>
      <c r="B133">
        <v>2020</v>
      </c>
      <c r="C133">
        <v>12</v>
      </c>
      <c r="D133" s="2">
        <v>202012</v>
      </c>
      <c r="E133">
        <v>5.5716000000000002E-2</v>
      </c>
      <c r="F133">
        <f t="shared" si="0"/>
        <v>5.5615999999999999E-2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207</v>
      </c>
      <c r="B134">
        <v>2021</v>
      </c>
      <c r="C134">
        <v>1</v>
      </c>
      <c r="D134" s="2">
        <v>202101</v>
      </c>
      <c r="E134">
        <v>-1.5587E-2</v>
      </c>
      <c r="F134">
        <f t="shared" si="0"/>
        <v>-1.5687E-2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207</v>
      </c>
      <c r="B135">
        <v>2021</v>
      </c>
      <c r="C135">
        <v>2</v>
      </c>
      <c r="D135" s="2">
        <v>202102</v>
      </c>
      <c r="E135">
        <v>3.7139999999999999E-2</v>
      </c>
      <c r="F135">
        <f t="shared" si="0"/>
        <v>3.7139999999999999E-2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207</v>
      </c>
      <c r="B136">
        <v>2021</v>
      </c>
      <c r="C136">
        <v>3</v>
      </c>
      <c r="D136" s="2">
        <v>202103</v>
      </c>
      <c r="E136">
        <v>-7.7889999999999999E-3</v>
      </c>
      <c r="F136">
        <f t="shared" si="0"/>
        <v>-7.7889999999999999E-3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207</v>
      </c>
      <c r="B137">
        <v>2021</v>
      </c>
      <c r="C137">
        <v>4</v>
      </c>
      <c r="D137" s="2">
        <v>202104</v>
      </c>
      <c r="E137">
        <v>5.2281000000000001E-2</v>
      </c>
      <c r="F137">
        <f t="shared" si="0"/>
        <v>5.2281000000000001E-2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207</v>
      </c>
      <c r="B138">
        <v>2021</v>
      </c>
      <c r="C138">
        <v>5</v>
      </c>
      <c r="D138" s="2">
        <v>202105</v>
      </c>
      <c r="E138">
        <v>-2.3505999999999999E-2</v>
      </c>
      <c r="F138">
        <f t="shared" si="0"/>
        <v>-2.3505999999999999E-2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207</v>
      </c>
      <c r="B139">
        <v>2021</v>
      </c>
      <c r="C139">
        <v>6</v>
      </c>
      <c r="D139" s="2">
        <v>202106</v>
      </c>
      <c r="E139">
        <v>6.1497000000000003E-2</v>
      </c>
      <c r="F139">
        <f t="shared" si="0"/>
        <v>6.1497000000000003E-2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207</v>
      </c>
      <c r="B140">
        <v>2021</v>
      </c>
      <c r="C140">
        <v>7</v>
      </c>
      <c r="D140" s="2">
        <v>202107</v>
      </c>
      <c r="E140">
        <v>1.0349000000000001E-2</v>
      </c>
      <c r="F140">
        <f t="shared" si="0"/>
        <v>1.0349000000000001E-2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207</v>
      </c>
      <c r="B141">
        <v>2021</v>
      </c>
      <c r="C141">
        <v>8</v>
      </c>
      <c r="D141" s="2">
        <v>202108</v>
      </c>
      <c r="E141">
        <v>4.3057999999999999E-2</v>
      </c>
      <c r="F141">
        <f t="shared" si="0"/>
        <v>4.3057999999999999E-2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207</v>
      </c>
      <c r="B142">
        <v>2021</v>
      </c>
      <c r="C142">
        <v>9</v>
      </c>
      <c r="D142" s="2">
        <v>202109</v>
      </c>
      <c r="E142">
        <v>-5.6372999999999999E-2</v>
      </c>
      <c r="F142">
        <f t="shared" si="0"/>
        <v>-5.6372999999999999E-2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207</v>
      </c>
      <c r="B143">
        <v>2021</v>
      </c>
      <c r="C143">
        <v>10</v>
      </c>
      <c r="D143" s="2">
        <v>202110</v>
      </c>
      <c r="E143">
        <v>6.2217000000000001E-2</v>
      </c>
      <c r="F143">
        <f t="shared" si="0"/>
        <v>6.2217000000000001E-2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207</v>
      </c>
      <c r="B144">
        <v>2021</v>
      </c>
      <c r="C144">
        <v>11</v>
      </c>
      <c r="D144" s="2">
        <v>202111</v>
      </c>
      <c r="E144">
        <v>-3.1585000000000002E-2</v>
      </c>
      <c r="F144">
        <f t="shared" si="0"/>
        <v>-3.1585000000000002E-2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207</v>
      </c>
      <c r="B145">
        <v>2021</v>
      </c>
      <c r="C145">
        <v>12</v>
      </c>
      <c r="D145" s="2">
        <v>202112</v>
      </c>
      <c r="E145">
        <v>-3.1570000000000001E-3</v>
      </c>
      <c r="F145">
        <f t="shared" si="0"/>
        <v>-3.2569999999999999E-3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207</v>
      </c>
      <c r="B146">
        <v>2022</v>
      </c>
      <c r="C146">
        <v>1</v>
      </c>
      <c r="D146" s="2">
        <v>202201</v>
      </c>
      <c r="E146">
        <v>-0.12220200000000001</v>
      </c>
      <c r="F146">
        <f t="shared" si="0"/>
        <v>-0.12220200000000001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207</v>
      </c>
      <c r="B147">
        <v>2022</v>
      </c>
      <c r="C147">
        <v>2</v>
      </c>
      <c r="D147" s="2">
        <v>202202</v>
      </c>
      <c r="E147">
        <v>-5.0699999999999996E-4</v>
      </c>
      <c r="F147">
        <f t="shared" si="0"/>
        <v>-5.0699999999999996E-4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207</v>
      </c>
      <c r="B148">
        <v>2022</v>
      </c>
      <c r="C148">
        <v>3</v>
      </c>
      <c r="D148" s="2">
        <v>202203</v>
      </c>
      <c r="E148">
        <v>1.4529E-2</v>
      </c>
      <c r="F148">
        <f t="shared" si="0"/>
        <v>1.4429000000000001E-2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207</v>
      </c>
      <c r="B149">
        <v>2022</v>
      </c>
      <c r="C149">
        <v>4</v>
      </c>
      <c r="D149" s="2">
        <v>202204</v>
      </c>
      <c r="E149">
        <v>-0.12568099999999999</v>
      </c>
      <c r="F149">
        <f t="shared" si="0"/>
        <v>-0.12578099999999998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207</v>
      </c>
      <c r="B150">
        <v>2022</v>
      </c>
      <c r="C150">
        <v>5</v>
      </c>
      <c r="D150" s="2">
        <v>202205</v>
      </c>
      <c r="E150">
        <v>-2.2648000000000001E-2</v>
      </c>
      <c r="F150">
        <f t="shared" si="0"/>
        <v>-2.2948000000000003E-2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207</v>
      </c>
      <c r="B151">
        <v>2022</v>
      </c>
      <c r="C151">
        <v>6</v>
      </c>
      <c r="D151" s="2">
        <v>202206</v>
      </c>
      <c r="E151">
        <v>-8.1677E-2</v>
      </c>
      <c r="F151">
        <f t="shared" ref="F151:F175" si="1">E151-K151</f>
        <v>-8.2277000000000003E-2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207</v>
      </c>
      <c r="B152">
        <v>2022</v>
      </c>
      <c r="C152">
        <v>7</v>
      </c>
      <c r="D152" s="2">
        <v>202207</v>
      </c>
      <c r="E152">
        <v>0.116646</v>
      </c>
      <c r="F152">
        <f t="shared" si="1"/>
        <v>0.115846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207</v>
      </c>
      <c r="B153">
        <v>2022</v>
      </c>
      <c r="C153">
        <v>8</v>
      </c>
      <c r="D153" s="2">
        <v>202208</v>
      </c>
      <c r="E153">
        <v>-4.3047000000000002E-2</v>
      </c>
      <c r="F153">
        <f t="shared" si="1"/>
        <v>-4.4947000000000001E-2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207</v>
      </c>
      <c r="B154">
        <v>2022</v>
      </c>
      <c r="C154">
        <v>9</v>
      </c>
      <c r="D154" s="2">
        <v>202209</v>
      </c>
      <c r="E154">
        <v>-0.102712</v>
      </c>
      <c r="F154">
        <f t="shared" si="1"/>
        <v>-0.104612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207</v>
      </c>
      <c r="B155">
        <v>2022</v>
      </c>
      <c r="C155">
        <v>10</v>
      </c>
      <c r="D155" s="2">
        <v>202210</v>
      </c>
      <c r="E155">
        <v>4.4115000000000001E-2</v>
      </c>
      <c r="F155">
        <f t="shared" si="1"/>
        <v>4.1815000000000005E-2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207</v>
      </c>
      <c r="B156">
        <v>2022</v>
      </c>
      <c r="C156">
        <v>11</v>
      </c>
      <c r="D156" s="2">
        <v>202211</v>
      </c>
      <c r="E156">
        <v>7.2836999999999999E-2</v>
      </c>
      <c r="F156">
        <f t="shared" si="1"/>
        <v>6.9936999999999999E-2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207</v>
      </c>
      <c r="B157">
        <v>2022</v>
      </c>
      <c r="C157">
        <v>12</v>
      </c>
      <c r="D157" s="2">
        <v>202212</v>
      </c>
      <c r="E157">
        <v>-4.3292999999999998E-2</v>
      </c>
      <c r="F157">
        <f t="shared" si="1"/>
        <v>-4.6592999999999996E-2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207</v>
      </c>
      <c r="B158">
        <v>2023</v>
      </c>
      <c r="C158">
        <v>1</v>
      </c>
      <c r="D158" s="2">
        <v>202301</v>
      </c>
      <c r="E158">
        <v>9.5985000000000001E-2</v>
      </c>
      <c r="F158">
        <f t="shared" si="1"/>
        <v>9.2484999999999998E-2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207</v>
      </c>
      <c r="B159">
        <v>2023</v>
      </c>
      <c r="C159">
        <v>2</v>
      </c>
      <c r="D159" s="2">
        <v>202302</v>
      </c>
      <c r="E159">
        <v>-1.8430999999999999E-2</v>
      </c>
      <c r="F159">
        <f t="shared" si="1"/>
        <v>-2.1831E-2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207</v>
      </c>
      <c r="B160">
        <v>2023</v>
      </c>
      <c r="C160">
        <v>3</v>
      </c>
      <c r="D160" s="2">
        <v>202303</v>
      </c>
      <c r="E160">
        <v>9.0130000000000002E-3</v>
      </c>
      <c r="F160">
        <f t="shared" si="1"/>
        <v>5.4130000000000003E-3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207</v>
      </c>
      <c r="B161">
        <v>2023</v>
      </c>
      <c r="C161">
        <v>4</v>
      </c>
      <c r="D161" s="2">
        <v>202304</v>
      </c>
      <c r="E161">
        <v>-4.5162000000000001E-2</v>
      </c>
      <c r="F161">
        <f t="shared" si="1"/>
        <v>-4.8661999999999997E-2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207</v>
      </c>
      <c r="B162">
        <v>2023</v>
      </c>
      <c r="C162">
        <v>5</v>
      </c>
      <c r="D162" s="2">
        <v>202305</v>
      </c>
      <c r="E162">
        <v>-2.1879999999999998E-3</v>
      </c>
      <c r="F162">
        <f t="shared" si="1"/>
        <v>-5.7879999999999997E-3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207</v>
      </c>
      <c r="B163">
        <v>2023</v>
      </c>
      <c r="C163">
        <v>6</v>
      </c>
      <c r="D163" s="2">
        <v>202306</v>
      </c>
      <c r="E163">
        <v>7.1558999999999998E-2</v>
      </c>
      <c r="F163">
        <f t="shared" si="1"/>
        <v>6.7558999999999994E-2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207</v>
      </c>
      <c r="B164">
        <v>2023</v>
      </c>
      <c r="C164">
        <v>7</v>
      </c>
      <c r="D164" s="2">
        <v>202307</v>
      </c>
      <c r="E164">
        <v>3.4306999999999997E-2</v>
      </c>
      <c r="F164">
        <f t="shared" si="1"/>
        <v>2.9806999999999997E-2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207</v>
      </c>
      <c r="B165">
        <v>2023</v>
      </c>
      <c r="C165">
        <v>8</v>
      </c>
      <c r="D165" s="2">
        <v>202308</v>
      </c>
      <c r="E165">
        <v>-2.9353000000000001E-2</v>
      </c>
      <c r="F165">
        <f t="shared" si="1"/>
        <v>-3.3853000000000001E-2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207</v>
      </c>
      <c r="B166">
        <v>2023</v>
      </c>
      <c r="C166">
        <v>9</v>
      </c>
      <c r="D166" s="2">
        <v>202309</v>
      </c>
      <c r="E166">
        <v>-6.5213999999999994E-2</v>
      </c>
      <c r="F166">
        <f t="shared" si="1"/>
        <v>-6.9513999999999992E-2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207</v>
      </c>
      <c r="B167">
        <v>2023</v>
      </c>
      <c r="C167">
        <v>10</v>
      </c>
      <c r="D167" s="2">
        <v>202310</v>
      </c>
      <c r="E167">
        <v>-5.9160999999999998E-2</v>
      </c>
      <c r="F167">
        <f t="shared" si="1"/>
        <v>-6.3861000000000001E-2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207</v>
      </c>
      <c r="B168">
        <v>2023</v>
      </c>
      <c r="C168">
        <v>11</v>
      </c>
      <c r="D168" s="2">
        <v>202311</v>
      </c>
      <c r="E168">
        <v>0.133774</v>
      </c>
      <c r="F168">
        <f t="shared" si="1"/>
        <v>0.12937400000000002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207</v>
      </c>
      <c r="B169">
        <v>2023</v>
      </c>
      <c r="C169">
        <v>12</v>
      </c>
      <c r="D169" s="2">
        <v>202312</v>
      </c>
      <c r="E169">
        <v>8.4784999999999999E-2</v>
      </c>
      <c r="F169">
        <f t="shared" si="1"/>
        <v>8.0485000000000001E-2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207</v>
      </c>
      <c r="B170">
        <v>2024</v>
      </c>
      <c r="C170">
        <v>1</v>
      </c>
      <c r="D170" s="2">
        <v>202401</v>
      </c>
      <c r="E170">
        <v>-1.3819E-2</v>
      </c>
      <c r="F170">
        <f t="shared" si="1"/>
        <v>-1.8519000000000001E-2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207</v>
      </c>
      <c r="B171">
        <v>2024</v>
      </c>
      <c r="C171">
        <v>2</v>
      </c>
      <c r="D171" s="2">
        <v>202402</v>
      </c>
      <c r="E171">
        <v>4.8645000000000001E-2</v>
      </c>
      <c r="F171">
        <f t="shared" si="1"/>
        <v>4.4444999999999998E-2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207</v>
      </c>
      <c r="B172">
        <v>2024</v>
      </c>
      <c r="C172">
        <v>3</v>
      </c>
      <c r="D172" s="2">
        <v>202403</v>
      </c>
      <c r="E172">
        <v>1.7468999999999998E-2</v>
      </c>
      <c r="F172">
        <f t="shared" si="1"/>
        <v>1.3168999999999998E-2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207</v>
      </c>
      <c r="B173">
        <v>2024</v>
      </c>
      <c r="C173">
        <v>4</v>
      </c>
      <c r="D173" s="2">
        <v>202404</v>
      </c>
      <c r="E173">
        <v>-6.6566E-2</v>
      </c>
      <c r="F173">
        <f t="shared" si="1"/>
        <v>-7.1265999999999996E-2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207</v>
      </c>
      <c r="B174">
        <v>2024</v>
      </c>
      <c r="C174">
        <v>5</v>
      </c>
      <c r="D174" s="2">
        <v>202405</v>
      </c>
      <c r="E174">
        <v>1.5396E-2</v>
      </c>
      <c r="F174">
        <f t="shared" si="1"/>
        <v>1.0995999999999999E-2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207</v>
      </c>
      <c r="B175">
        <v>2024</v>
      </c>
      <c r="C175">
        <v>6</v>
      </c>
      <c r="D175" s="2">
        <v>202406</v>
      </c>
      <c r="E175">
        <v>-9.476E-3</v>
      </c>
      <c r="F175">
        <f t="shared" si="1"/>
        <v>-1.3576E-2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05"/>
  <sheetViews>
    <sheetView topLeftCell="A144" workbookViewId="0">
      <selection activeCell="M1" sqref="M1:Q65536"/>
    </sheetView>
  </sheetViews>
  <sheetFormatPr defaultColWidth="8.77734375" defaultRowHeight="14.4" x14ac:dyDescent="0.3"/>
  <sheetData>
    <row r="1" spans="1:11" x14ac:dyDescent="0.3">
      <c r="A1" t="s">
        <v>209</v>
      </c>
      <c r="B1" t="s">
        <v>0</v>
      </c>
      <c r="C1" t="s">
        <v>2</v>
      </c>
      <c r="D1" t="s">
        <v>20</v>
      </c>
      <c r="E1" t="s">
        <v>1</v>
      </c>
      <c r="F1" t="s">
        <v>8</v>
      </c>
      <c r="G1" t="s">
        <v>3</v>
      </c>
      <c r="H1" t="s">
        <v>4</v>
      </c>
      <c r="I1" t="s">
        <v>5</v>
      </c>
      <c r="J1" t="s">
        <v>7</v>
      </c>
      <c r="K1" t="s">
        <v>6</v>
      </c>
    </row>
    <row r="2" spans="1:11" x14ac:dyDescent="0.3">
      <c r="A2" t="s">
        <v>208</v>
      </c>
      <c r="B2">
        <v>2010</v>
      </c>
      <c r="C2">
        <v>1</v>
      </c>
      <c r="D2" s="2">
        <v>201001</v>
      </c>
      <c r="G2">
        <v>-3.3599999999999998E-2</v>
      </c>
      <c r="H2">
        <v>4.0000000000000001E-3</v>
      </c>
      <c r="I2">
        <v>4.3E-3</v>
      </c>
      <c r="J2">
        <v>-5.4000000000000006E-2</v>
      </c>
      <c r="K2">
        <v>0</v>
      </c>
    </row>
    <row r="3" spans="1:11" x14ac:dyDescent="0.3">
      <c r="A3" t="s">
        <v>208</v>
      </c>
      <c r="B3">
        <v>2010</v>
      </c>
      <c r="C3">
        <v>2</v>
      </c>
      <c r="D3" s="2">
        <v>201002</v>
      </c>
      <c r="G3">
        <v>3.4000000000000002E-2</v>
      </c>
      <c r="H3">
        <v>1.1899999999999999E-2</v>
      </c>
      <c r="I3">
        <v>3.2199999999999999E-2</v>
      </c>
      <c r="J3">
        <v>3.7400000000000003E-2</v>
      </c>
      <c r="K3">
        <v>0</v>
      </c>
    </row>
    <row r="4" spans="1:11" x14ac:dyDescent="0.3">
      <c r="A4" t="s">
        <v>208</v>
      </c>
      <c r="B4">
        <v>2010</v>
      </c>
      <c r="C4">
        <v>3</v>
      </c>
      <c r="D4" s="2">
        <v>201003</v>
      </c>
      <c r="G4">
        <v>6.3099999999999989E-2</v>
      </c>
      <c r="H4">
        <v>1.4800000000000001E-2</v>
      </c>
      <c r="I4">
        <v>2.2099999999999998E-2</v>
      </c>
      <c r="J4">
        <v>3.7599999999999995E-2</v>
      </c>
      <c r="K4">
        <v>1E-4</v>
      </c>
    </row>
    <row r="5" spans="1:11" x14ac:dyDescent="0.3">
      <c r="A5" t="s">
        <v>208</v>
      </c>
      <c r="B5">
        <v>2010</v>
      </c>
      <c r="C5">
        <v>4</v>
      </c>
      <c r="D5" s="2">
        <v>201004</v>
      </c>
      <c r="G5">
        <v>0.02</v>
      </c>
      <c r="H5">
        <v>4.87E-2</v>
      </c>
      <c r="I5">
        <v>2.8900000000000002E-2</v>
      </c>
      <c r="J5">
        <v>3.1600000000000003E-2</v>
      </c>
      <c r="K5">
        <v>1E-4</v>
      </c>
    </row>
    <row r="6" spans="1:11" x14ac:dyDescent="0.3">
      <c r="A6" t="s">
        <v>208</v>
      </c>
      <c r="B6">
        <v>2010</v>
      </c>
      <c r="C6">
        <v>5</v>
      </c>
      <c r="D6" s="2">
        <v>201005</v>
      </c>
      <c r="G6">
        <v>-7.8899999999999998E-2</v>
      </c>
      <c r="H6">
        <v>8.9999999999999998E-4</v>
      </c>
      <c r="I6">
        <v>-2.4399999999999998E-2</v>
      </c>
      <c r="J6">
        <v>-2.5000000000000001E-3</v>
      </c>
      <c r="K6">
        <v>1E-4</v>
      </c>
    </row>
    <row r="7" spans="1:11" x14ac:dyDescent="0.3">
      <c r="A7" t="s">
        <v>208</v>
      </c>
      <c r="B7">
        <v>2010</v>
      </c>
      <c r="C7">
        <v>6</v>
      </c>
      <c r="D7" s="2">
        <v>201006</v>
      </c>
      <c r="G7">
        <v>-5.57E-2</v>
      </c>
      <c r="H7">
        <v>-1.8100000000000002E-2</v>
      </c>
      <c r="I7">
        <v>-4.7E-2</v>
      </c>
      <c r="J7">
        <v>-2.76E-2</v>
      </c>
      <c r="K7">
        <v>1E-4</v>
      </c>
    </row>
    <row r="8" spans="1:11" x14ac:dyDescent="0.3">
      <c r="A8" t="s">
        <v>208</v>
      </c>
      <c r="B8">
        <v>2010</v>
      </c>
      <c r="C8">
        <v>7</v>
      </c>
      <c r="D8" s="2">
        <v>201007</v>
      </c>
      <c r="G8">
        <v>6.93E-2</v>
      </c>
      <c r="H8">
        <v>2E-3</v>
      </c>
      <c r="I8">
        <v>-3.0999999999999999E-3</v>
      </c>
      <c r="J8">
        <v>1.8799999999999997E-2</v>
      </c>
      <c r="K8">
        <v>1E-4</v>
      </c>
    </row>
    <row r="9" spans="1:11" x14ac:dyDescent="0.3">
      <c r="A9" t="s">
        <v>208</v>
      </c>
      <c r="B9">
        <v>2010</v>
      </c>
      <c r="C9">
        <v>8</v>
      </c>
      <c r="D9" s="2">
        <v>201008</v>
      </c>
      <c r="G9">
        <v>-4.7699999999999992E-2</v>
      </c>
      <c r="H9">
        <v>-0.03</v>
      </c>
      <c r="I9">
        <v>-1.9E-2</v>
      </c>
      <c r="J9">
        <v>-5.9999999999999995E-4</v>
      </c>
      <c r="K9">
        <v>1E-4</v>
      </c>
    </row>
    <row r="10" spans="1:11" x14ac:dyDescent="0.3">
      <c r="A10" t="s">
        <v>208</v>
      </c>
      <c r="B10">
        <v>2010</v>
      </c>
      <c r="C10">
        <v>9</v>
      </c>
      <c r="D10" s="2">
        <v>201009</v>
      </c>
      <c r="G10">
        <v>9.5399999999999985E-2</v>
      </c>
      <c r="H10">
        <v>3.9599999999999996E-2</v>
      </c>
      <c r="I10">
        <v>-3.1600000000000003E-2</v>
      </c>
      <c r="J10">
        <v>1.41E-2</v>
      </c>
      <c r="K10">
        <v>1E-4</v>
      </c>
    </row>
    <row r="11" spans="1:11" x14ac:dyDescent="0.3">
      <c r="A11" t="s">
        <v>208</v>
      </c>
      <c r="B11">
        <v>2010</v>
      </c>
      <c r="C11">
        <v>10</v>
      </c>
      <c r="D11" s="2">
        <v>201010</v>
      </c>
      <c r="G11">
        <v>3.8800000000000001E-2</v>
      </c>
      <c r="H11">
        <v>1.1299999999999999E-2</v>
      </c>
      <c r="I11">
        <v>-2.4199999999999999E-2</v>
      </c>
      <c r="J11">
        <v>1.5800000000000002E-2</v>
      </c>
      <c r="K11">
        <v>1E-4</v>
      </c>
    </row>
    <row r="12" spans="1:11" x14ac:dyDescent="0.3">
      <c r="A12" t="s">
        <v>208</v>
      </c>
      <c r="B12">
        <v>2010</v>
      </c>
      <c r="C12">
        <v>11</v>
      </c>
      <c r="D12" s="2">
        <v>201011</v>
      </c>
      <c r="G12">
        <v>6.0000000000000001E-3</v>
      </c>
      <c r="H12">
        <v>3.7599999999999995E-2</v>
      </c>
      <c r="I12">
        <v>-9.5999999999999992E-3</v>
      </c>
      <c r="J12">
        <v>2.6600000000000002E-2</v>
      </c>
      <c r="K12">
        <v>1E-4</v>
      </c>
    </row>
    <row r="13" spans="1:11" x14ac:dyDescent="0.3">
      <c r="A13" t="s">
        <v>208</v>
      </c>
      <c r="B13">
        <v>2010</v>
      </c>
      <c r="C13">
        <v>12</v>
      </c>
      <c r="D13" s="2">
        <v>201012</v>
      </c>
      <c r="G13">
        <v>6.8199999999999997E-2</v>
      </c>
      <c r="H13">
        <v>7.3000000000000001E-3</v>
      </c>
      <c r="I13">
        <v>3.6900000000000002E-2</v>
      </c>
      <c r="J13">
        <v>-3.0299999999999997E-2</v>
      </c>
      <c r="K13">
        <v>1E-4</v>
      </c>
    </row>
    <row r="14" spans="1:11" x14ac:dyDescent="0.3">
      <c r="A14" t="s">
        <v>208</v>
      </c>
      <c r="B14">
        <v>2011</v>
      </c>
      <c r="C14">
        <v>1</v>
      </c>
      <c r="D14" s="2">
        <v>201101</v>
      </c>
      <c r="G14">
        <v>1.9900000000000001E-2</v>
      </c>
      <c r="H14">
        <v>-2.5000000000000001E-2</v>
      </c>
      <c r="I14">
        <v>8.199999999999999E-3</v>
      </c>
      <c r="J14">
        <v>-2.8999999999999998E-3</v>
      </c>
      <c r="K14">
        <v>1E-4</v>
      </c>
    </row>
    <row r="15" spans="1:11" x14ac:dyDescent="0.3">
      <c r="A15" t="s">
        <v>208</v>
      </c>
      <c r="B15">
        <v>2011</v>
      </c>
      <c r="C15">
        <v>2</v>
      </c>
      <c r="D15" s="2">
        <v>201102</v>
      </c>
      <c r="G15">
        <v>3.49E-2</v>
      </c>
      <c r="H15">
        <v>1.5300000000000001E-2</v>
      </c>
      <c r="I15">
        <v>1.2699999999999999E-2</v>
      </c>
      <c r="J15">
        <v>1.9900000000000001E-2</v>
      </c>
      <c r="K15">
        <v>1E-4</v>
      </c>
    </row>
    <row r="16" spans="1:11" x14ac:dyDescent="0.3">
      <c r="A16" t="s">
        <v>208</v>
      </c>
      <c r="B16">
        <v>2011</v>
      </c>
      <c r="C16">
        <v>3</v>
      </c>
      <c r="D16" s="2">
        <v>201103</v>
      </c>
      <c r="G16">
        <v>4.5999999999999999E-3</v>
      </c>
      <c r="H16">
        <v>2.5399999999999999E-2</v>
      </c>
      <c r="I16">
        <v>-1.83E-2</v>
      </c>
      <c r="J16">
        <v>3.4000000000000002E-2</v>
      </c>
      <c r="K16">
        <v>1E-4</v>
      </c>
    </row>
    <row r="17" spans="1:11" x14ac:dyDescent="0.3">
      <c r="A17" t="s">
        <v>208</v>
      </c>
      <c r="B17">
        <v>2011</v>
      </c>
      <c r="C17">
        <v>4</v>
      </c>
      <c r="D17" s="2">
        <v>201104</v>
      </c>
      <c r="G17">
        <v>2.8999999999999998E-2</v>
      </c>
      <c r="H17">
        <v>-3.8E-3</v>
      </c>
      <c r="I17">
        <v>-2.4300000000000002E-2</v>
      </c>
      <c r="J17">
        <v>4.0000000000000002E-4</v>
      </c>
      <c r="K17">
        <v>0</v>
      </c>
    </row>
    <row r="18" spans="1:11" x14ac:dyDescent="0.3">
      <c r="A18" t="s">
        <v>208</v>
      </c>
      <c r="B18">
        <v>2011</v>
      </c>
      <c r="C18">
        <v>5</v>
      </c>
      <c r="D18" s="2">
        <v>201105</v>
      </c>
      <c r="G18">
        <v>-1.2699999999999999E-2</v>
      </c>
      <c r="H18">
        <v>-5.8999999999999999E-3</v>
      </c>
      <c r="I18">
        <v>-2.12E-2</v>
      </c>
      <c r="J18">
        <v>-6.1999999999999998E-3</v>
      </c>
      <c r="K18">
        <v>0</v>
      </c>
    </row>
    <row r="19" spans="1:11" x14ac:dyDescent="0.3">
      <c r="A19" t="s">
        <v>208</v>
      </c>
      <c r="B19">
        <v>2011</v>
      </c>
      <c r="C19">
        <v>6</v>
      </c>
      <c r="D19" s="2">
        <v>201106</v>
      </c>
      <c r="G19">
        <v>-1.7500000000000002E-2</v>
      </c>
      <c r="H19">
        <v>-1.1999999999999999E-3</v>
      </c>
      <c r="I19">
        <v>-4.1999999999999997E-3</v>
      </c>
      <c r="J19">
        <v>1.78E-2</v>
      </c>
      <c r="K19">
        <v>0</v>
      </c>
    </row>
    <row r="20" spans="1:11" x14ac:dyDescent="0.3">
      <c r="A20" t="s">
        <v>208</v>
      </c>
      <c r="B20">
        <v>2011</v>
      </c>
      <c r="C20">
        <v>7</v>
      </c>
      <c r="D20" s="2">
        <v>201107</v>
      </c>
      <c r="G20">
        <v>-2.35E-2</v>
      </c>
      <c r="H20">
        <v>-1.2699999999999999E-2</v>
      </c>
      <c r="I20">
        <v>-8.8999999999999999E-3</v>
      </c>
      <c r="J20">
        <v>1.8E-3</v>
      </c>
      <c r="K20">
        <v>0</v>
      </c>
    </row>
    <row r="21" spans="1:11" x14ac:dyDescent="0.3">
      <c r="A21" t="s">
        <v>208</v>
      </c>
      <c r="B21">
        <v>2011</v>
      </c>
      <c r="C21">
        <v>8</v>
      </c>
      <c r="D21" s="2">
        <v>201108</v>
      </c>
      <c r="G21">
        <v>-5.9900000000000002E-2</v>
      </c>
      <c r="H21">
        <v>-3.0499999999999999E-2</v>
      </c>
      <c r="I21">
        <v>-2.3599999999999999E-2</v>
      </c>
      <c r="J21">
        <v>-2.8000000000000004E-3</v>
      </c>
      <c r="K21">
        <v>1E-4</v>
      </c>
    </row>
    <row r="22" spans="1:11" x14ac:dyDescent="0.3">
      <c r="A22" t="s">
        <v>208</v>
      </c>
      <c r="B22">
        <v>2011</v>
      </c>
      <c r="C22">
        <v>9</v>
      </c>
      <c r="D22" s="2">
        <v>201109</v>
      </c>
      <c r="G22">
        <v>-7.5899999999999995E-2</v>
      </c>
      <c r="H22">
        <v>-3.3099999999999997E-2</v>
      </c>
      <c r="I22">
        <v>-1.7299999999999999E-2</v>
      </c>
      <c r="J22">
        <v>-2.4199999999999999E-2</v>
      </c>
      <c r="K22">
        <v>0</v>
      </c>
    </row>
    <row r="23" spans="1:11" x14ac:dyDescent="0.3">
      <c r="A23" t="s">
        <v>208</v>
      </c>
      <c r="B23">
        <v>2011</v>
      </c>
      <c r="C23">
        <v>10</v>
      </c>
      <c r="D23" s="2">
        <v>201110</v>
      </c>
      <c r="G23">
        <v>0.11349999999999999</v>
      </c>
      <c r="H23">
        <v>3.2799999999999996E-2</v>
      </c>
      <c r="I23">
        <v>1.1000000000000001E-3</v>
      </c>
      <c r="J23">
        <v>-1.43E-2</v>
      </c>
      <c r="K23">
        <v>0</v>
      </c>
    </row>
    <row r="24" spans="1:11" x14ac:dyDescent="0.3">
      <c r="A24" t="s">
        <v>208</v>
      </c>
      <c r="B24">
        <v>2011</v>
      </c>
      <c r="C24">
        <v>11</v>
      </c>
      <c r="D24" s="2">
        <v>201111</v>
      </c>
      <c r="G24">
        <v>-2.8000000000000004E-3</v>
      </c>
      <c r="H24">
        <v>-1.6000000000000001E-3</v>
      </c>
      <c r="I24">
        <v>-4.5000000000000005E-3</v>
      </c>
      <c r="J24">
        <v>3.8399999999999997E-2</v>
      </c>
      <c r="K24">
        <v>0</v>
      </c>
    </row>
    <row r="25" spans="1:11" x14ac:dyDescent="0.3">
      <c r="A25" t="s">
        <v>208</v>
      </c>
      <c r="B25">
        <v>2011</v>
      </c>
      <c r="C25">
        <v>12</v>
      </c>
      <c r="D25" s="2">
        <v>201112</v>
      </c>
      <c r="G25">
        <v>7.4000000000000003E-3</v>
      </c>
      <c r="H25">
        <v>-5.8999999999999999E-3</v>
      </c>
      <c r="I25">
        <v>1.6299999999999999E-2</v>
      </c>
      <c r="J25">
        <v>1.8100000000000002E-2</v>
      </c>
      <c r="K25">
        <v>0</v>
      </c>
    </row>
    <row r="26" spans="1:11" x14ac:dyDescent="0.3">
      <c r="A26" t="s">
        <v>208</v>
      </c>
      <c r="B26">
        <v>2012</v>
      </c>
      <c r="C26">
        <v>1</v>
      </c>
      <c r="D26" s="2">
        <v>201201</v>
      </c>
      <c r="G26">
        <v>5.0499999999999996E-2</v>
      </c>
      <c r="H26">
        <v>2.0400000000000001E-2</v>
      </c>
      <c r="I26">
        <v>-9.7000000000000003E-3</v>
      </c>
      <c r="J26">
        <v>-7.9100000000000004E-2</v>
      </c>
      <c r="K26">
        <v>0</v>
      </c>
    </row>
    <row r="27" spans="1:11" x14ac:dyDescent="0.3">
      <c r="A27" t="s">
        <v>208</v>
      </c>
      <c r="B27">
        <v>2012</v>
      </c>
      <c r="C27">
        <v>2</v>
      </c>
      <c r="D27" s="2">
        <v>201202</v>
      </c>
      <c r="G27">
        <v>4.4199999999999996E-2</v>
      </c>
      <c r="H27">
        <v>-1.8500000000000003E-2</v>
      </c>
      <c r="I27">
        <v>4.3E-3</v>
      </c>
      <c r="J27">
        <v>-2.8999999999999998E-3</v>
      </c>
      <c r="K27">
        <v>0</v>
      </c>
    </row>
    <row r="28" spans="1:11" x14ac:dyDescent="0.3">
      <c r="A28" t="s">
        <v>208</v>
      </c>
      <c r="B28">
        <v>2012</v>
      </c>
      <c r="C28">
        <v>3</v>
      </c>
      <c r="D28" s="2">
        <v>201203</v>
      </c>
      <c r="G28">
        <v>3.1099999999999999E-2</v>
      </c>
      <c r="H28">
        <v>-6.4000000000000003E-3</v>
      </c>
      <c r="I28">
        <v>1.1399999999999999E-2</v>
      </c>
      <c r="J28">
        <v>1.3000000000000001E-2</v>
      </c>
      <c r="K28">
        <v>0</v>
      </c>
    </row>
    <row r="29" spans="1:11" x14ac:dyDescent="0.3">
      <c r="A29" t="s">
        <v>208</v>
      </c>
      <c r="B29">
        <v>2012</v>
      </c>
      <c r="C29">
        <v>4</v>
      </c>
      <c r="D29" s="2">
        <v>201204</v>
      </c>
      <c r="G29">
        <v>-8.5000000000000006E-3</v>
      </c>
      <c r="H29">
        <v>-4.1999999999999997E-3</v>
      </c>
      <c r="I29">
        <v>-7.8000000000000005E-3</v>
      </c>
      <c r="J29">
        <v>3.7499999999999999E-2</v>
      </c>
      <c r="K29">
        <v>0</v>
      </c>
    </row>
    <row r="30" spans="1:11" x14ac:dyDescent="0.3">
      <c r="A30" t="s">
        <v>208</v>
      </c>
      <c r="B30">
        <v>2012</v>
      </c>
      <c r="C30">
        <v>5</v>
      </c>
      <c r="D30" s="2">
        <v>201205</v>
      </c>
      <c r="G30">
        <v>-6.1900000000000004E-2</v>
      </c>
      <c r="H30">
        <v>7.000000000000001E-4</v>
      </c>
      <c r="I30">
        <v>-1.0700000000000001E-2</v>
      </c>
      <c r="J30">
        <v>6.4899999999999999E-2</v>
      </c>
      <c r="K30">
        <v>1E-4</v>
      </c>
    </row>
    <row r="31" spans="1:11" x14ac:dyDescent="0.3">
      <c r="A31" t="s">
        <v>208</v>
      </c>
      <c r="B31">
        <v>2012</v>
      </c>
      <c r="C31">
        <v>6</v>
      </c>
      <c r="D31" s="2">
        <v>201206</v>
      </c>
      <c r="G31">
        <v>3.8900000000000004E-2</v>
      </c>
      <c r="H31">
        <v>6.7000000000000002E-3</v>
      </c>
      <c r="I31">
        <v>6.1999999999999998E-3</v>
      </c>
      <c r="J31">
        <v>-1.06E-2</v>
      </c>
      <c r="K31">
        <v>0</v>
      </c>
    </row>
    <row r="32" spans="1:11" x14ac:dyDescent="0.3">
      <c r="A32" t="s">
        <v>208</v>
      </c>
      <c r="B32">
        <v>2012</v>
      </c>
      <c r="C32">
        <v>7</v>
      </c>
      <c r="D32" s="2">
        <v>201207</v>
      </c>
      <c r="G32">
        <v>7.9000000000000008E-3</v>
      </c>
      <c r="H32">
        <v>-2.75E-2</v>
      </c>
      <c r="I32">
        <v>-2.0000000000000001E-4</v>
      </c>
      <c r="J32">
        <v>3.04E-2</v>
      </c>
      <c r="K32">
        <v>0</v>
      </c>
    </row>
    <row r="33" spans="1:11" x14ac:dyDescent="0.3">
      <c r="A33" t="s">
        <v>208</v>
      </c>
      <c r="B33">
        <v>2012</v>
      </c>
      <c r="C33">
        <v>8</v>
      </c>
      <c r="D33" s="2">
        <v>201208</v>
      </c>
      <c r="G33">
        <v>2.5499999999999998E-2</v>
      </c>
      <c r="H33">
        <v>4.6999999999999993E-3</v>
      </c>
      <c r="I33">
        <v>1.3000000000000001E-2</v>
      </c>
      <c r="J33">
        <v>-2.3700000000000002E-2</v>
      </c>
      <c r="K33">
        <v>1E-4</v>
      </c>
    </row>
    <row r="34" spans="1:11" x14ac:dyDescent="0.3">
      <c r="A34" t="s">
        <v>208</v>
      </c>
      <c r="B34">
        <v>2012</v>
      </c>
      <c r="C34">
        <v>9</v>
      </c>
      <c r="D34" s="2">
        <v>201209</v>
      </c>
      <c r="G34">
        <v>2.7300000000000001E-2</v>
      </c>
      <c r="H34">
        <v>5.1000000000000004E-3</v>
      </c>
      <c r="I34">
        <v>1.6E-2</v>
      </c>
      <c r="J34">
        <v>-1.1399999999999999E-2</v>
      </c>
      <c r="K34">
        <v>1E-4</v>
      </c>
    </row>
    <row r="35" spans="1:11" x14ac:dyDescent="0.3">
      <c r="A35" t="s">
        <v>208</v>
      </c>
      <c r="B35">
        <v>2012</v>
      </c>
      <c r="C35">
        <v>10</v>
      </c>
      <c r="D35" s="2">
        <v>201210</v>
      </c>
      <c r="G35">
        <v>-1.7600000000000001E-2</v>
      </c>
      <c r="H35">
        <v>-1.15E-2</v>
      </c>
      <c r="I35">
        <v>3.5900000000000001E-2</v>
      </c>
      <c r="J35">
        <v>1.4000000000000002E-3</v>
      </c>
      <c r="K35">
        <v>1E-4</v>
      </c>
    </row>
    <row r="36" spans="1:11" x14ac:dyDescent="0.3">
      <c r="A36" t="s">
        <v>208</v>
      </c>
      <c r="B36">
        <v>2012</v>
      </c>
      <c r="C36">
        <v>11</v>
      </c>
      <c r="D36" s="2">
        <v>201211</v>
      </c>
      <c r="G36">
        <v>7.8000000000000005E-3</v>
      </c>
      <c r="H36">
        <v>6.3E-3</v>
      </c>
      <c r="I36">
        <v>-8.3999999999999995E-3</v>
      </c>
      <c r="J36">
        <v>4.8999999999999998E-3</v>
      </c>
      <c r="K36">
        <v>1E-4</v>
      </c>
    </row>
    <row r="37" spans="1:11" x14ac:dyDescent="0.3">
      <c r="A37" t="s">
        <v>208</v>
      </c>
      <c r="B37">
        <v>2012</v>
      </c>
      <c r="C37">
        <v>12</v>
      </c>
      <c r="D37" s="2">
        <v>201212</v>
      </c>
      <c r="G37">
        <v>1.18E-2</v>
      </c>
      <c r="H37">
        <v>1.4800000000000001E-2</v>
      </c>
      <c r="I37">
        <v>3.5099999999999999E-2</v>
      </c>
      <c r="J37">
        <v>-2.86E-2</v>
      </c>
      <c r="K37">
        <v>1E-4</v>
      </c>
    </row>
    <row r="38" spans="1:11" x14ac:dyDescent="0.3">
      <c r="A38" t="s">
        <v>208</v>
      </c>
      <c r="B38">
        <v>2013</v>
      </c>
      <c r="C38">
        <v>1</v>
      </c>
      <c r="D38" s="2">
        <v>201301</v>
      </c>
      <c r="G38">
        <v>5.57E-2</v>
      </c>
      <c r="H38">
        <v>3.4000000000000002E-3</v>
      </c>
      <c r="I38">
        <v>9.5999999999999992E-3</v>
      </c>
      <c r="J38">
        <v>-1.7899999999999999E-2</v>
      </c>
      <c r="K38">
        <v>0</v>
      </c>
    </row>
    <row r="39" spans="1:11" x14ac:dyDescent="0.3">
      <c r="A39" t="s">
        <v>208</v>
      </c>
      <c r="B39">
        <v>2013</v>
      </c>
      <c r="C39">
        <v>2</v>
      </c>
      <c r="D39" s="2">
        <v>201302</v>
      </c>
      <c r="G39">
        <v>1.29E-2</v>
      </c>
      <c r="H39">
        <v>-2.7000000000000001E-3</v>
      </c>
      <c r="I39">
        <v>1.1000000000000001E-3</v>
      </c>
      <c r="J39">
        <v>1.29E-2</v>
      </c>
      <c r="K39">
        <v>0</v>
      </c>
    </row>
    <row r="40" spans="1:11" x14ac:dyDescent="0.3">
      <c r="A40" t="s">
        <v>208</v>
      </c>
      <c r="B40">
        <v>2013</v>
      </c>
      <c r="C40">
        <v>3</v>
      </c>
      <c r="D40" s="2">
        <v>201303</v>
      </c>
      <c r="G40">
        <v>4.0300000000000002E-2</v>
      </c>
      <c r="H40">
        <v>8.1000000000000013E-3</v>
      </c>
      <c r="I40">
        <v>-1.9E-3</v>
      </c>
      <c r="J40">
        <v>1.9199999999999998E-2</v>
      </c>
      <c r="K40">
        <v>0</v>
      </c>
    </row>
    <row r="41" spans="1:11" x14ac:dyDescent="0.3">
      <c r="A41" t="s">
        <v>208</v>
      </c>
      <c r="B41">
        <v>2013</v>
      </c>
      <c r="C41">
        <v>4</v>
      </c>
      <c r="D41" s="2">
        <v>201304</v>
      </c>
      <c r="G41">
        <v>1.55E-2</v>
      </c>
      <c r="H41">
        <v>-2.3700000000000002E-2</v>
      </c>
      <c r="I41">
        <v>4.5000000000000005E-3</v>
      </c>
      <c r="J41">
        <v>2.2000000000000001E-3</v>
      </c>
      <c r="K41">
        <v>0</v>
      </c>
    </row>
    <row r="42" spans="1:11" x14ac:dyDescent="0.3">
      <c r="A42" t="s">
        <v>208</v>
      </c>
      <c r="B42">
        <v>2013</v>
      </c>
      <c r="C42">
        <v>5</v>
      </c>
      <c r="D42" s="2">
        <v>201305</v>
      </c>
      <c r="G42">
        <v>2.7999999999999997E-2</v>
      </c>
      <c r="H42">
        <v>1.7100000000000001E-2</v>
      </c>
      <c r="I42">
        <v>2.63E-2</v>
      </c>
      <c r="J42">
        <v>-2.0199999999999999E-2</v>
      </c>
      <c r="K42">
        <v>0</v>
      </c>
    </row>
    <row r="43" spans="1:11" x14ac:dyDescent="0.3">
      <c r="A43" t="s">
        <v>208</v>
      </c>
      <c r="B43">
        <v>2013</v>
      </c>
      <c r="C43">
        <v>6</v>
      </c>
      <c r="D43" s="2">
        <v>201306</v>
      </c>
      <c r="G43">
        <v>-1.2E-2</v>
      </c>
      <c r="H43">
        <v>1.3300000000000001E-2</v>
      </c>
      <c r="I43">
        <v>2.9999999999999997E-4</v>
      </c>
      <c r="J43">
        <v>5.1999999999999998E-3</v>
      </c>
      <c r="K43">
        <v>0</v>
      </c>
    </row>
    <row r="44" spans="1:11" x14ac:dyDescent="0.3">
      <c r="A44" t="s">
        <v>208</v>
      </c>
      <c r="B44">
        <v>2013</v>
      </c>
      <c r="C44">
        <v>7</v>
      </c>
      <c r="D44" s="2">
        <v>201307</v>
      </c>
      <c r="G44">
        <v>5.6500000000000002E-2</v>
      </c>
      <c r="H44">
        <v>1.8700000000000001E-2</v>
      </c>
      <c r="I44">
        <v>5.6999999999999993E-3</v>
      </c>
      <c r="J44">
        <v>1.7600000000000001E-2</v>
      </c>
      <c r="K44">
        <v>0</v>
      </c>
    </row>
    <row r="45" spans="1:11" x14ac:dyDescent="0.3">
      <c r="A45" t="s">
        <v>208</v>
      </c>
      <c r="B45">
        <v>2013</v>
      </c>
      <c r="C45">
        <v>8</v>
      </c>
      <c r="D45" s="2">
        <v>201308</v>
      </c>
      <c r="G45">
        <v>-2.7099999999999999E-2</v>
      </c>
      <c r="H45">
        <v>2.7000000000000001E-3</v>
      </c>
      <c r="I45">
        <v>-2.69E-2</v>
      </c>
      <c r="J45">
        <v>2.0000000000000001E-4</v>
      </c>
      <c r="K45">
        <v>0</v>
      </c>
    </row>
    <row r="46" spans="1:11" x14ac:dyDescent="0.3">
      <c r="A46" t="s">
        <v>208</v>
      </c>
      <c r="B46">
        <v>2013</v>
      </c>
      <c r="C46">
        <v>9</v>
      </c>
      <c r="D46" s="2">
        <v>201309</v>
      </c>
      <c r="G46">
        <v>3.7699999999999997E-2</v>
      </c>
      <c r="H46">
        <v>2.87E-2</v>
      </c>
      <c r="I46">
        <v>-1.2199999999999999E-2</v>
      </c>
      <c r="J46">
        <v>3.0600000000000002E-2</v>
      </c>
      <c r="K46">
        <v>0</v>
      </c>
    </row>
    <row r="47" spans="1:11" x14ac:dyDescent="0.3">
      <c r="A47" t="s">
        <v>208</v>
      </c>
      <c r="B47">
        <v>2013</v>
      </c>
      <c r="C47">
        <v>10</v>
      </c>
      <c r="D47" s="2">
        <v>201310</v>
      </c>
      <c r="G47">
        <v>4.1799999999999997E-2</v>
      </c>
      <c r="H47">
        <v>-1.52E-2</v>
      </c>
      <c r="I47">
        <v>1.2500000000000001E-2</v>
      </c>
      <c r="J47">
        <v>8.0000000000000004E-4</v>
      </c>
      <c r="K47">
        <v>0</v>
      </c>
    </row>
    <row r="48" spans="1:11" x14ac:dyDescent="0.3">
      <c r="A48" t="s">
        <v>208</v>
      </c>
      <c r="B48">
        <v>2013</v>
      </c>
      <c r="C48">
        <v>11</v>
      </c>
      <c r="D48" s="2">
        <v>201311</v>
      </c>
      <c r="G48">
        <v>3.1300000000000001E-2</v>
      </c>
      <c r="H48">
        <v>1.29E-2</v>
      </c>
      <c r="I48">
        <v>3.2000000000000002E-3</v>
      </c>
      <c r="J48">
        <v>4.4000000000000003E-3</v>
      </c>
      <c r="K48">
        <v>0</v>
      </c>
    </row>
    <row r="49" spans="1:11" x14ac:dyDescent="0.3">
      <c r="A49" t="s">
        <v>208</v>
      </c>
      <c r="B49">
        <v>2013</v>
      </c>
      <c r="C49">
        <v>12</v>
      </c>
      <c r="D49" s="2">
        <v>201312</v>
      </c>
      <c r="G49">
        <v>2.81E-2</v>
      </c>
      <c r="H49">
        <v>-4.6999999999999993E-3</v>
      </c>
      <c r="I49">
        <v>-2.0000000000000001E-4</v>
      </c>
      <c r="J49">
        <v>2.0000000000000001E-4</v>
      </c>
      <c r="K49">
        <v>0</v>
      </c>
    </row>
    <row r="50" spans="1:11" x14ac:dyDescent="0.3">
      <c r="A50" t="s">
        <v>208</v>
      </c>
      <c r="B50">
        <v>2014</v>
      </c>
      <c r="C50">
        <v>1</v>
      </c>
      <c r="D50" s="2">
        <v>201401</v>
      </c>
      <c r="G50">
        <v>-3.32E-2</v>
      </c>
      <c r="H50">
        <v>8.8999999999999999E-3</v>
      </c>
      <c r="I50">
        <v>-2.07E-2</v>
      </c>
      <c r="J50">
        <v>1.7100000000000001E-2</v>
      </c>
      <c r="K50">
        <v>0</v>
      </c>
    </row>
    <row r="51" spans="1:11" x14ac:dyDescent="0.3">
      <c r="A51" t="s">
        <v>208</v>
      </c>
      <c r="B51">
        <v>2014</v>
      </c>
      <c r="C51">
        <v>2</v>
      </c>
      <c r="D51" s="2">
        <v>201402</v>
      </c>
      <c r="G51">
        <v>4.6500000000000007E-2</v>
      </c>
      <c r="H51">
        <v>3.4000000000000002E-3</v>
      </c>
      <c r="I51">
        <v>-3.0999999999999999E-3</v>
      </c>
      <c r="J51">
        <v>2.07E-2</v>
      </c>
      <c r="K51">
        <v>0</v>
      </c>
    </row>
    <row r="52" spans="1:11" x14ac:dyDescent="0.3">
      <c r="A52" t="s">
        <v>208</v>
      </c>
      <c r="B52">
        <v>2014</v>
      </c>
      <c r="C52">
        <v>3</v>
      </c>
      <c r="D52" s="2">
        <v>201403</v>
      </c>
      <c r="G52">
        <v>4.3E-3</v>
      </c>
      <c r="H52">
        <v>-1.8100000000000002E-2</v>
      </c>
      <c r="I52">
        <v>4.9299999999999997E-2</v>
      </c>
      <c r="J52">
        <v>-3.2899999999999999E-2</v>
      </c>
      <c r="K52">
        <v>0</v>
      </c>
    </row>
    <row r="53" spans="1:11" x14ac:dyDescent="0.3">
      <c r="A53" t="s">
        <v>208</v>
      </c>
      <c r="B53">
        <v>2014</v>
      </c>
      <c r="C53">
        <v>4</v>
      </c>
      <c r="D53" s="2">
        <v>201404</v>
      </c>
      <c r="G53">
        <v>-1.9E-3</v>
      </c>
      <c r="H53">
        <v>-4.1799999999999997E-2</v>
      </c>
      <c r="I53">
        <v>1.1699999999999999E-2</v>
      </c>
      <c r="J53">
        <v>-3.8900000000000004E-2</v>
      </c>
      <c r="K53">
        <v>0</v>
      </c>
    </row>
    <row r="54" spans="1:11" x14ac:dyDescent="0.3">
      <c r="A54" t="s">
        <v>208</v>
      </c>
      <c r="B54">
        <v>2014</v>
      </c>
      <c r="C54">
        <v>5</v>
      </c>
      <c r="D54" s="2">
        <v>201405</v>
      </c>
      <c r="G54">
        <v>2.06E-2</v>
      </c>
      <c r="H54">
        <v>-1.8799999999999997E-2</v>
      </c>
      <c r="I54">
        <v>-1.2999999999999999E-3</v>
      </c>
      <c r="J54">
        <v>8.6999999999999994E-3</v>
      </c>
      <c r="K54">
        <v>0</v>
      </c>
    </row>
    <row r="55" spans="1:11" x14ac:dyDescent="0.3">
      <c r="A55" t="s">
        <v>208</v>
      </c>
      <c r="B55">
        <v>2014</v>
      </c>
      <c r="C55">
        <v>6</v>
      </c>
      <c r="D55" s="2">
        <v>201406</v>
      </c>
      <c r="G55">
        <v>2.6099999999999998E-2</v>
      </c>
      <c r="H55">
        <v>3.0899999999999997E-2</v>
      </c>
      <c r="I55">
        <v>-6.9999999999999993E-3</v>
      </c>
      <c r="J55">
        <v>6.8999999999999999E-3</v>
      </c>
      <c r="K55">
        <v>0</v>
      </c>
    </row>
    <row r="56" spans="1:11" x14ac:dyDescent="0.3">
      <c r="A56" t="s">
        <v>208</v>
      </c>
      <c r="B56">
        <v>2014</v>
      </c>
      <c r="C56">
        <v>7</v>
      </c>
      <c r="D56" s="2">
        <v>201407</v>
      </c>
      <c r="G56">
        <v>-2.0400000000000001E-2</v>
      </c>
      <c r="H56">
        <v>-4.2999999999999997E-2</v>
      </c>
      <c r="I56">
        <v>4.0000000000000002E-4</v>
      </c>
      <c r="J56">
        <v>-1.1999999999999999E-3</v>
      </c>
      <c r="K56">
        <v>0</v>
      </c>
    </row>
    <row r="57" spans="1:11" x14ac:dyDescent="0.3">
      <c r="A57" t="s">
        <v>208</v>
      </c>
      <c r="B57">
        <v>2014</v>
      </c>
      <c r="C57">
        <v>8</v>
      </c>
      <c r="D57" s="2">
        <v>201408</v>
      </c>
      <c r="G57">
        <v>4.24E-2</v>
      </c>
      <c r="H57">
        <v>4.0000000000000001E-3</v>
      </c>
      <c r="I57">
        <v>-4.5000000000000005E-3</v>
      </c>
      <c r="J57">
        <v>8.199999999999999E-3</v>
      </c>
      <c r="K57">
        <v>0</v>
      </c>
    </row>
    <row r="58" spans="1:11" x14ac:dyDescent="0.3">
      <c r="A58" t="s">
        <v>208</v>
      </c>
      <c r="B58">
        <v>2014</v>
      </c>
      <c r="C58">
        <v>9</v>
      </c>
      <c r="D58" s="2">
        <v>201409</v>
      </c>
      <c r="G58">
        <v>-1.9699999999999999E-2</v>
      </c>
      <c r="H58">
        <v>-3.7000000000000005E-2</v>
      </c>
      <c r="I58">
        <v>-1.3500000000000002E-2</v>
      </c>
      <c r="J58">
        <v>5.0000000000000001E-3</v>
      </c>
      <c r="K58">
        <v>0</v>
      </c>
    </row>
    <row r="59" spans="1:11" x14ac:dyDescent="0.3">
      <c r="A59" t="s">
        <v>208</v>
      </c>
      <c r="B59">
        <v>2014</v>
      </c>
      <c r="C59">
        <v>10</v>
      </c>
      <c r="D59" s="2">
        <v>201410</v>
      </c>
      <c r="G59">
        <v>2.52E-2</v>
      </c>
      <c r="H59">
        <v>4.2000000000000003E-2</v>
      </c>
      <c r="I59">
        <v>-1.8000000000000002E-2</v>
      </c>
      <c r="J59">
        <v>-5.9999999999999995E-4</v>
      </c>
      <c r="K59">
        <v>0</v>
      </c>
    </row>
    <row r="60" spans="1:11" x14ac:dyDescent="0.3">
      <c r="A60" t="s">
        <v>208</v>
      </c>
      <c r="B60">
        <v>2014</v>
      </c>
      <c r="C60">
        <v>11</v>
      </c>
      <c r="D60" s="2">
        <v>201411</v>
      </c>
      <c r="G60">
        <v>2.5499999999999998E-2</v>
      </c>
      <c r="H60">
        <v>-2.06E-2</v>
      </c>
      <c r="I60">
        <v>-3.1E-2</v>
      </c>
      <c r="J60">
        <v>6.8000000000000005E-3</v>
      </c>
      <c r="K60">
        <v>0</v>
      </c>
    </row>
    <row r="61" spans="1:11" x14ac:dyDescent="0.3">
      <c r="A61" t="s">
        <v>208</v>
      </c>
      <c r="B61">
        <v>2014</v>
      </c>
      <c r="C61">
        <v>12</v>
      </c>
      <c r="D61" s="2">
        <v>201412</v>
      </c>
      <c r="G61">
        <v>-5.9999999999999995E-4</v>
      </c>
      <c r="H61">
        <v>2.4900000000000002E-2</v>
      </c>
      <c r="I61">
        <v>2.2700000000000001E-2</v>
      </c>
      <c r="J61">
        <v>1.1200000000000002E-2</v>
      </c>
      <c r="K61">
        <v>0</v>
      </c>
    </row>
    <row r="62" spans="1:11" x14ac:dyDescent="0.3">
      <c r="A62" t="s">
        <v>208</v>
      </c>
      <c r="B62">
        <v>2015</v>
      </c>
      <c r="C62">
        <v>1</v>
      </c>
      <c r="D62" s="2">
        <v>201501</v>
      </c>
      <c r="G62">
        <v>-3.1099999999999999E-2</v>
      </c>
      <c r="H62">
        <v>-5.6000000000000008E-3</v>
      </c>
      <c r="I62">
        <v>-3.5900000000000001E-2</v>
      </c>
      <c r="J62">
        <v>3.8399999999999997E-2</v>
      </c>
      <c r="K62">
        <v>0</v>
      </c>
    </row>
    <row r="63" spans="1:11" x14ac:dyDescent="0.3">
      <c r="A63" t="s">
        <v>208</v>
      </c>
      <c r="B63">
        <v>2015</v>
      </c>
      <c r="C63">
        <v>2</v>
      </c>
      <c r="D63" s="2">
        <v>201502</v>
      </c>
      <c r="G63">
        <v>6.13E-2</v>
      </c>
      <c r="H63">
        <v>6.3E-3</v>
      </c>
      <c r="I63">
        <v>-1.8600000000000002E-2</v>
      </c>
      <c r="J63">
        <v>-2.8199999999999999E-2</v>
      </c>
      <c r="K63">
        <v>0</v>
      </c>
    </row>
    <row r="64" spans="1:11" x14ac:dyDescent="0.3">
      <c r="A64" t="s">
        <v>208</v>
      </c>
      <c r="B64">
        <v>2015</v>
      </c>
      <c r="C64">
        <v>3</v>
      </c>
      <c r="D64" s="2">
        <v>201503</v>
      </c>
      <c r="G64">
        <v>-1.1200000000000002E-2</v>
      </c>
      <c r="H64">
        <v>3.04E-2</v>
      </c>
      <c r="I64">
        <v>-3.8E-3</v>
      </c>
      <c r="J64">
        <v>2.7400000000000001E-2</v>
      </c>
      <c r="K64">
        <v>0</v>
      </c>
    </row>
    <row r="65" spans="1:11" x14ac:dyDescent="0.3">
      <c r="A65" t="s">
        <v>208</v>
      </c>
      <c r="B65">
        <v>2015</v>
      </c>
      <c r="C65">
        <v>4</v>
      </c>
      <c r="D65" s="2">
        <v>201504</v>
      </c>
      <c r="G65">
        <v>5.8999999999999999E-3</v>
      </c>
      <c r="H65">
        <v>-3.0600000000000002E-2</v>
      </c>
      <c r="I65">
        <v>1.8200000000000001E-2</v>
      </c>
      <c r="J65">
        <v>-7.2700000000000001E-2</v>
      </c>
      <c r="K65">
        <v>0</v>
      </c>
    </row>
    <row r="66" spans="1:11" x14ac:dyDescent="0.3">
      <c r="A66" t="s">
        <v>208</v>
      </c>
      <c r="B66">
        <v>2015</v>
      </c>
      <c r="C66">
        <v>5</v>
      </c>
      <c r="D66" s="2">
        <v>201505</v>
      </c>
      <c r="G66">
        <v>1.3600000000000001E-2</v>
      </c>
      <c r="H66">
        <v>9.3999999999999986E-3</v>
      </c>
      <c r="I66">
        <v>-1.15E-2</v>
      </c>
      <c r="J66">
        <v>5.8200000000000002E-2</v>
      </c>
      <c r="K66">
        <v>0</v>
      </c>
    </row>
    <row r="67" spans="1:11" x14ac:dyDescent="0.3">
      <c r="A67" t="s">
        <v>208</v>
      </c>
      <c r="B67">
        <v>2015</v>
      </c>
      <c r="C67">
        <v>6</v>
      </c>
      <c r="D67" s="2">
        <v>201506</v>
      </c>
      <c r="G67">
        <v>-1.5300000000000001E-2</v>
      </c>
      <c r="H67">
        <v>2.9100000000000001E-2</v>
      </c>
      <c r="I67">
        <v>-7.9000000000000008E-3</v>
      </c>
      <c r="J67">
        <v>3.0099999999999998E-2</v>
      </c>
      <c r="K67">
        <v>0</v>
      </c>
    </row>
    <row r="68" spans="1:11" x14ac:dyDescent="0.3">
      <c r="A68" t="s">
        <v>208</v>
      </c>
      <c r="B68">
        <v>2015</v>
      </c>
      <c r="C68">
        <v>7</v>
      </c>
      <c r="D68" s="2">
        <v>201507</v>
      </c>
      <c r="G68">
        <v>1.54E-2</v>
      </c>
      <c r="H68">
        <v>-4.1700000000000001E-2</v>
      </c>
      <c r="I68">
        <v>-4.1299999999999996E-2</v>
      </c>
      <c r="J68">
        <v>9.98E-2</v>
      </c>
      <c r="K68">
        <v>0</v>
      </c>
    </row>
    <row r="69" spans="1:11" x14ac:dyDescent="0.3">
      <c r="A69" t="s">
        <v>208</v>
      </c>
      <c r="B69">
        <v>2015</v>
      </c>
      <c r="C69">
        <v>8</v>
      </c>
      <c r="D69" s="2">
        <v>201508</v>
      </c>
      <c r="G69">
        <v>-6.0400000000000002E-2</v>
      </c>
      <c r="H69">
        <v>3.3E-3</v>
      </c>
      <c r="I69">
        <v>2.7699999999999999E-2</v>
      </c>
      <c r="J69">
        <v>-2.0899999999999998E-2</v>
      </c>
      <c r="K69">
        <v>0</v>
      </c>
    </row>
    <row r="70" spans="1:11" x14ac:dyDescent="0.3">
      <c r="A70" t="s">
        <v>208</v>
      </c>
      <c r="B70">
        <v>2015</v>
      </c>
      <c r="C70">
        <v>9</v>
      </c>
      <c r="D70" s="2">
        <v>201509</v>
      </c>
      <c r="G70">
        <v>-3.0699999999999998E-2</v>
      </c>
      <c r="H70">
        <v>-2.6200000000000001E-2</v>
      </c>
      <c r="I70">
        <v>5.6000000000000008E-3</v>
      </c>
      <c r="J70">
        <v>5.2199999999999996E-2</v>
      </c>
      <c r="K70">
        <v>0</v>
      </c>
    </row>
    <row r="71" spans="1:11" x14ac:dyDescent="0.3">
      <c r="A71" t="s">
        <v>208</v>
      </c>
      <c r="B71">
        <v>2015</v>
      </c>
      <c r="C71">
        <v>10</v>
      </c>
      <c r="D71" s="2">
        <v>201510</v>
      </c>
      <c r="G71">
        <v>7.7499999999999999E-2</v>
      </c>
      <c r="H71">
        <v>-1.89E-2</v>
      </c>
      <c r="I71">
        <v>-4.5999999999999999E-3</v>
      </c>
      <c r="J71">
        <v>-3.2799999999999996E-2</v>
      </c>
      <c r="K71">
        <v>0</v>
      </c>
    </row>
    <row r="72" spans="1:11" x14ac:dyDescent="0.3">
      <c r="A72" t="s">
        <v>208</v>
      </c>
      <c r="B72">
        <v>2015</v>
      </c>
      <c r="C72">
        <v>11</v>
      </c>
      <c r="D72" s="2">
        <v>201511</v>
      </c>
      <c r="G72">
        <v>5.6999999999999993E-3</v>
      </c>
      <c r="H72">
        <v>3.5900000000000001E-2</v>
      </c>
      <c r="I72">
        <v>-4.1999999999999997E-3</v>
      </c>
      <c r="J72">
        <v>2.2799999999999997E-2</v>
      </c>
      <c r="K72">
        <v>0</v>
      </c>
    </row>
    <row r="73" spans="1:11" x14ac:dyDescent="0.3">
      <c r="A73" t="s">
        <v>208</v>
      </c>
      <c r="B73">
        <v>2015</v>
      </c>
      <c r="C73">
        <v>12</v>
      </c>
      <c r="D73" s="2">
        <v>201512</v>
      </c>
      <c r="G73">
        <v>-2.1700000000000001E-2</v>
      </c>
      <c r="H73">
        <v>-2.8500000000000001E-2</v>
      </c>
      <c r="I73">
        <v>-2.6099999999999998E-2</v>
      </c>
      <c r="J73">
        <v>3.3599999999999998E-2</v>
      </c>
      <c r="K73">
        <v>1E-4</v>
      </c>
    </row>
    <row r="74" spans="1:11" x14ac:dyDescent="0.3">
      <c r="A74" t="s">
        <v>208</v>
      </c>
      <c r="B74">
        <v>2016</v>
      </c>
      <c r="C74">
        <v>1</v>
      </c>
      <c r="D74" s="2">
        <v>201601</v>
      </c>
      <c r="G74">
        <v>-5.7699999999999994E-2</v>
      </c>
      <c r="H74">
        <v>-3.4200000000000001E-2</v>
      </c>
      <c r="I74">
        <v>2.0899999999999998E-2</v>
      </c>
      <c r="J74">
        <v>1.44E-2</v>
      </c>
      <c r="K74">
        <v>1E-4</v>
      </c>
    </row>
    <row r="75" spans="1:11" x14ac:dyDescent="0.3">
      <c r="A75" t="s">
        <v>208</v>
      </c>
      <c r="B75">
        <v>2016</v>
      </c>
      <c r="C75">
        <v>2</v>
      </c>
      <c r="D75" s="2">
        <v>201602</v>
      </c>
      <c r="G75">
        <v>-7.000000000000001E-4</v>
      </c>
      <c r="H75">
        <v>7.4000000000000003E-3</v>
      </c>
      <c r="I75">
        <v>-5.6999999999999993E-3</v>
      </c>
      <c r="J75">
        <v>-4.3799999999999999E-2</v>
      </c>
      <c r="K75">
        <v>2.0000000000000001E-4</v>
      </c>
    </row>
    <row r="76" spans="1:11" x14ac:dyDescent="0.3">
      <c r="A76" t="s">
        <v>208</v>
      </c>
      <c r="B76">
        <v>2016</v>
      </c>
      <c r="C76">
        <v>3</v>
      </c>
      <c r="D76" s="2">
        <v>201603</v>
      </c>
      <c r="G76">
        <v>6.9599999999999995E-2</v>
      </c>
      <c r="H76">
        <v>8.199999999999999E-3</v>
      </c>
      <c r="I76">
        <v>1.1899999999999999E-2</v>
      </c>
      <c r="J76">
        <v>-5.0099999999999999E-2</v>
      </c>
      <c r="K76">
        <v>2.0000000000000001E-4</v>
      </c>
    </row>
    <row r="77" spans="1:11" x14ac:dyDescent="0.3">
      <c r="A77" t="s">
        <v>208</v>
      </c>
      <c r="B77">
        <v>2016</v>
      </c>
      <c r="C77">
        <v>4</v>
      </c>
      <c r="D77" s="2">
        <v>201604</v>
      </c>
      <c r="G77">
        <v>9.1000000000000004E-3</v>
      </c>
      <c r="H77">
        <v>7.6E-3</v>
      </c>
      <c r="I77">
        <v>3.2799999999999996E-2</v>
      </c>
      <c r="J77">
        <v>-6.0199999999999997E-2</v>
      </c>
      <c r="K77">
        <v>1E-4</v>
      </c>
    </row>
    <row r="78" spans="1:11" x14ac:dyDescent="0.3">
      <c r="A78" t="s">
        <v>208</v>
      </c>
      <c r="B78">
        <v>2016</v>
      </c>
      <c r="C78">
        <v>5</v>
      </c>
      <c r="D78" s="2">
        <v>201605</v>
      </c>
      <c r="G78">
        <v>1.78E-2</v>
      </c>
      <c r="H78">
        <v>-1.7000000000000001E-3</v>
      </c>
      <c r="I78">
        <v>-1.66E-2</v>
      </c>
      <c r="J78">
        <v>1.43E-2</v>
      </c>
      <c r="K78">
        <v>1E-4</v>
      </c>
    </row>
    <row r="79" spans="1:11" x14ac:dyDescent="0.3">
      <c r="A79" t="s">
        <v>208</v>
      </c>
      <c r="B79">
        <v>2016</v>
      </c>
      <c r="C79">
        <v>6</v>
      </c>
      <c r="D79" s="2">
        <v>201606</v>
      </c>
      <c r="G79">
        <v>-5.0000000000000001E-4</v>
      </c>
      <c r="H79">
        <v>6.0999999999999995E-3</v>
      </c>
      <c r="I79">
        <v>-1.4800000000000001E-2</v>
      </c>
      <c r="J79">
        <v>4.1500000000000002E-2</v>
      </c>
      <c r="K79">
        <v>2.0000000000000001E-4</v>
      </c>
    </row>
    <row r="80" spans="1:11" x14ac:dyDescent="0.3">
      <c r="A80" t="s">
        <v>208</v>
      </c>
      <c r="B80">
        <v>2016</v>
      </c>
      <c r="C80">
        <v>7</v>
      </c>
      <c r="D80" s="2">
        <v>201607</v>
      </c>
      <c r="G80">
        <v>3.95E-2</v>
      </c>
      <c r="H80">
        <v>2.4900000000000002E-2</v>
      </c>
      <c r="I80">
        <v>-1.32E-2</v>
      </c>
      <c r="J80">
        <v>-3.3399999999999999E-2</v>
      </c>
      <c r="K80">
        <v>2.0000000000000001E-4</v>
      </c>
    </row>
    <row r="81" spans="1:11" x14ac:dyDescent="0.3">
      <c r="A81" t="s">
        <v>208</v>
      </c>
      <c r="B81">
        <v>2016</v>
      </c>
      <c r="C81">
        <v>8</v>
      </c>
      <c r="D81" s="2">
        <v>201608</v>
      </c>
      <c r="G81">
        <v>4.8999999999999998E-3</v>
      </c>
      <c r="H81">
        <v>1.1599999999999999E-2</v>
      </c>
      <c r="I81">
        <v>3.1800000000000002E-2</v>
      </c>
      <c r="J81">
        <v>-3.4799999999999998E-2</v>
      </c>
      <c r="K81">
        <v>2.0000000000000001E-4</v>
      </c>
    </row>
    <row r="82" spans="1:11" x14ac:dyDescent="0.3">
      <c r="A82" t="s">
        <v>208</v>
      </c>
      <c r="B82">
        <v>2016</v>
      </c>
      <c r="C82">
        <v>9</v>
      </c>
      <c r="D82" s="2">
        <v>201609</v>
      </c>
      <c r="G82">
        <v>2.5000000000000001E-3</v>
      </c>
      <c r="H82">
        <v>2.12E-2</v>
      </c>
      <c r="I82">
        <v>-1.24E-2</v>
      </c>
      <c r="J82">
        <v>1.9E-3</v>
      </c>
      <c r="K82">
        <v>2.0000000000000001E-4</v>
      </c>
    </row>
    <row r="83" spans="1:11" x14ac:dyDescent="0.3">
      <c r="A83" t="s">
        <v>208</v>
      </c>
      <c r="B83">
        <v>2016</v>
      </c>
      <c r="C83">
        <v>10</v>
      </c>
      <c r="D83" s="2">
        <v>201610</v>
      </c>
      <c r="G83">
        <v>-2.0199999999999999E-2</v>
      </c>
      <c r="H83">
        <v>-4.4000000000000004E-2</v>
      </c>
      <c r="I83">
        <v>4.0899999999999999E-2</v>
      </c>
      <c r="J83">
        <v>5.8999999999999999E-3</v>
      </c>
      <c r="K83">
        <v>2.0000000000000001E-4</v>
      </c>
    </row>
    <row r="84" spans="1:11" x14ac:dyDescent="0.3">
      <c r="A84" t="s">
        <v>208</v>
      </c>
      <c r="B84">
        <v>2016</v>
      </c>
      <c r="C84">
        <v>11</v>
      </c>
      <c r="D84" s="2">
        <v>201611</v>
      </c>
      <c r="G84">
        <v>4.8600000000000004E-2</v>
      </c>
      <c r="H84">
        <v>5.7099999999999998E-2</v>
      </c>
      <c r="I84">
        <v>8.2100000000000006E-2</v>
      </c>
      <c r="J84">
        <v>-4.6300000000000001E-2</v>
      </c>
      <c r="K84">
        <v>1E-4</v>
      </c>
    </row>
    <row r="85" spans="1:11" x14ac:dyDescent="0.3">
      <c r="A85" t="s">
        <v>208</v>
      </c>
      <c r="B85">
        <v>2016</v>
      </c>
      <c r="C85">
        <v>12</v>
      </c>
      <c r="D85" s="2">
        <v>201612</v>
      </c>
      <c r="G85">
        <v>1.8200000000000001E-2</v>
      </c>
      <c r="H85">
        <v>1E-3</v>
      </c>
      <c r="I85">
        <v>3.5299999999999998E-2</v>
      </c>
      <c r="J85">
        <v>-2.5000000000000001E-3</v>
      </c>
      <c r="K85">
        <v>2.9999999999999997E-4</v>
      </c>
    </row>
    <row r="86" spans="1:11" x14ac:dyDescent="0.3">
      <c r="A86" t="s">
        <v>208</v>
      </c>
      <c r="B86">
        <v>2017</v>
      </c>
      <c r="C86">
        <v>1</v>
      </c>
      <c r="D86" s="2">
        <v>201701</v>
      </c>
      <c r="G86">
        <v>1.9400000000000001E-2</v>
      </c>
      <c r="H86">
        <v>-1.18E-2</v>
      </c>
      <c r="I86">
        <v>-2.75E-2</v>
      </c>
      <c r="J86">
        <v>-9.300000000000001E-3</v>
      </c>
      <c r="K86">
        <v>4.0000000000000002E-4</v>
      </c>
    </row>
    <row r="87" spans="1:11" x14ac:dyDescent="0.3">
      <c r="A87" t="s">
        <v>208</v>
      </c>
      <c r="B87">
        <v>2017</v>
      </c>
      <c r="C87">
        <v>2</v>
      </c>
      <c r="D87" s="2">
        <v>201702</v>
      </c>
      <c r="G87">
        <v>3.5699999999999996E-2</v>
      </c>
      <c r="H87">
        <v>-2.0499999999999997E-2</v>
      </c>
      <c r="I87">
        <v>-1.67E-2</v>
      </c>
      <c r="J87">
        <v>-1.6500000000000001E-2</v>
      </c>
      <c r="K87">
        <v>4.0000000000000002E-4</v>
      </c>
    </row>
    <row r="88" spans="1:11" x14ac:dyDescent="0.3">
      <c r="A88" t="s">
        <v>208</v>
      </c>
      <c r="B88">
        <v>2017</v>
      </c>
      <c r="C88">
        <v>3</v>
      </c>
      <c r="D88" s="2">
        <v>201703</v>
      </c>
      <c r="G88">
        <v>1.7000000000000001E-3</v>
      </c>
      <c r="H88">
        <v>1.1399999999999999E-2</v>
      </c>
      <c r="I88">
        <v>-3.3500000000000002E-2</v>
      </c>
      <c r="J88">
        <v>-1.03E-2</v>
      </c>
      <c r="K88">
        <v>2.9999999999999997E-4</v>
      </c>
    </row>
    <row r="89" spans="1:11" x14ac:dyDescent="0.3">
      <c r="A89" t="s">
        <v>208</v>
      </c>
      <c r="B89">
        <v>2017</v>
      </c>
      <c r="C89">
        <v>4</v>
      </c>
      <c r="D89" s="2">
        <v>201704</v>
      </c>
      <c r="G89">
        <v>1.09E-2</v>
      </c>
      <c r="H89">
        <v>7.3000000000000001E-3</v>
      </c>
      <c r="I89">
        <v>-2.1299999999999999E-2</v>
      </c>
      <c r="J89">
        <v>4.8999999999999998E-3</v>
      </c>
      <c r="K89">
        <v>5.0000000000000001E-4</v>
      </c>
    </row>
    <row r="90" spans="1:11" x14ac:dyDescent="0.3">
      <c r="A90" t="s">
        <v>208</v>
      </c>
      <c r="B90">
        <v>2017</v>
      </c>
      <c r="C90">
        <v>5</v>
      </c>
      <c r="D90" s="2">
        <v>201705</v>
      </c>
      <c r="G90">
        <v>1.06E-2</v>
      </c>
      <c r="H90">
        <v>-2.5699999999999997E-2</v>
      </c>
      <c r="I90">
        <v>-3.78E-2</v>
      </c>
      <c r="J90">
        <v>1.4800000000000001E-2</v>
      </c>
      <c r="K90">
        <v>5.9999999999999995E-4</v>
      </c>
    </row>
    <row r="91" spans="1:11" x14ac:dyDescent="0.3">
      <c r="A91" t="s">
        <v>208</v>
      </c>
      <c r="B91">
        <v>2017</v>
      </c>
      <c r="C91">
        <v>6</v>
      </c>
      <c r="D91" s="2">
        <v>201706</v>
      </c>
      <c r="E91">
        <v>1.6619999999999999E-2</v>
      </c>
      <c r="F91">
        <f>E91-K91</f>
        <v>1.602E-2</v>
      </c>
      <c r="G91">
        <v>7.8000000000000005E-3</v>
      </c>
      <c r="H91">
        <v>2.2499999999999999E-2</v>
      </c>
      <c r="I91">
        <v>1.4800000000000001E-2</v>
      </c>
      <c r="J91">
        <v>-1.1000000000000001E-3</v>
      </c>
      <c r="K91">
        <v>5.9999999999999995E-4</v>
      </c>
    </row>
    <row r="92" spans="1:11" x14ac:dyDescent="0.3">
      <c r="A92" t="s">
        <v>208</v>
      </c>
      <c r="B92">
        <v>2017</v>
      </c>
      <c r="C92">
        <v>7</v>
      </c>
      <c r="D92" s="2">
        <v>201707</v>
      </c>
      <c r="E92">
        <v>1.3624000000000001E-2</v>
      </c>
      <c r="F92">
        <f t="shared" ref="F92:F155" si="0">E92-K92</f>
        <v>1.2924000000000001E-2</v>
      </c>
      <c r="G92">
        <v>1.8700000000000001E-2</v>
      </c>
      <c r="H92">
        <v>-1.4999999999999999E-2</v>
      </c>
      <c r="I92">
        <v>-3.0999999999999999E-3</v>
      </c>
      <c r="J92">
        <v>1.6899999999999998E-2</v>
      </c>
      <c r="K92">
        <v>7.000000000000001E-4</v>
      </c>
    </row>
    <row r="93" spans="1:11" x14ac:dyDescent="0.3">
      <c r="A93" t="s">
        <v>208</v>
      </c>
      <c r="B93">
        <v>2017</v>
      </c>
      <c r="C93">
        <v>8</v>
      </c>
      <c r="D93" s="2">
        <v>201708</v>
      </c>
      <c r="E93">
        <v>-9.8569999999999994E-3</v>
      </c>
      <c r="F93">
        <f t="shared" si="0"/>
        <v>-1.0756999999999999E-2</v>
      </c>
      <c r="G93">
        <v>1.6000000000000001E-3</v>
      </c>
      <c r="H93">
        <v>-1.67E-2</v>
      </c>
      <c r="I93">
        <v>-2.1000000000000001E-2</v>
      </c>
      <c r="J93">
        <v>3.3000000000000002E-2</v>
      </c>
      <c r="K93">
        <v>8.9999999999999998E-4</v>
      </c>
    </row>
    <row r="94" spans="1:11" x14ac:dyDescent="0.3">
      <c r="A94" t="s">
        <v>208</v>
      </c>
      <c r="B94">
        <v>2017</v>
      </c>
      <c r="C94">
        <v>9</v>
      </c>
      <c r="D94" s="2">
        <v>201709</v>
      </c>
      <c r="E94">
        <v>3.4389000000000003E-2</v>
      </c>
      <c r="F94">
        <f t="shared" si="0"/>
        <v>3.3489000000000005E-2</v>
      </c>
      <c r="G94">
        <v>2.5099999999999997E-2</v>
      </c>
      <c r="H94">
        <v>4.4699999999999997E-2</v>
      </c>
      <c r="I94">
        <v>3.1200000000000002E-2</v>
      </c>
      <c r="J94">
        <v>-1.3300000000000001E-2</v>
      </c>
      <c r="K94">
        <v>8.9999999999999998E-4</v>
      </c>
    </row>
    <row r="95" spans="1:11" x14ac:dyDescent="0.3">
      <c r="A95" t="s">
        <v>208</v>
      </c>
      <c r="B95">
        <v>2017</v>
      </c>
      <c r="C95">
        <v>10</v>
      </c>
      <c r="D95" s="2">
        <v>201710</v>
      </c>
      <c r="E95">
        <v>1.9248000000000001E-2</v>
      </c>
      <c r="F95">
        <f t="shared" si="0"/>
        <v>1.8348E-2</v>
      </c>
      <c r="G95">
        <v>2.2499999999999999E-2</v>
      </c>
      <c r="H95">
        <v>-1.9400000000000001E-2</v>
      </c>
      <c r="I95">
        <v>1.9E-3</v>
      </c>
      <c r="J95">
        <v>4.2699999999999995E-2</v>
      </c>
      <c r="K95">
        <v>8.9999999999999998E-4</v>
      </c>
    </row>
    <row r="96" spans="1:11" x14ac:dyDescent="0.3">
      <c r="A96" t="s">
        <v>208</v>
      </c>
      <c r="B96">
        <v>2017</v>
      </c>
      <c r="C96">
        <v>11</v>
      </c>
      <c r="D96" s="2">
        <v>201711</v>
      </c>
      <c r="E96">
        <v>3.4334999999999997E-2</v>
      </c>
      <c r="F96">
        <f t="shared" si="0"/>
        <v>3.3534999999999995E-2</v>
      </c>
      <c r="G96">
        <v>3.1200000000000002E-2</v>
      </c>
      <c r="H96">
        <v>-5.4000000000000003E-3</v>
      </c>
      <c r="I96">
        <v>-2.9999999999999997E-4</v>
      </c>
      <c r="J96">
        <v>-9.1999999999999998E-3</v>
      </c>
      <c r="K96">
        <v>8.0000000000000004E-4</v>
      </c>
    </row>
    <row r="97" spans="1:11" x14ac:dyDescent="0.3">
      <c r="A97" t="s">
        <v>208</v>
      </c>
      <c r="B97">
        <v>2017</v>
      </c>
      <c r="C97">
        <v>12</v>
      </c>
      <c r="D97" s="2">
        <v>201712</v>
      </c>
      <c r="E97">
        <v>1.4549999999999999E-3</v>
      </c>
      <c r="F97">
        <f t="shared" si="0"/>
        <v>5.5499999999999994E-4</v>
      </c>
      <c r="G97">
        <v>1.06E-2</v>
      </c>
      <c r="H97">
        <v>-1.32E-2</v>
      </c>
      <c r="I97">
        <v>5.9999999999999995E-4</v>
      </c>
      <c r="J97">
        <v>-1.54E-2</v>
      </c>
      <c r="K97">
        <v>8.9999999999999998E-4</v>
      </c>
    </row>
    <row r="98" spans="1:11" x14ac:dyDescent="0.3">
      <c r="A98" t="s">
        <v>208</v>
      </c>
      <c r="B98">
        <v>2018</v>
      </c>
      <c r="C98">
        <v>1</v>
      </c>
      <c r="D98" s="2">
        <v>201801</v>
      </c>
      <c r="E98">
        <v>2.8986000000000001E-2</v>
      </c>
      <c r="F98">
        <f t="shared" si="0"/>
        <v>2.7786000000000002E-2</v>
      </c>
      <c r="G98">
        <v>5.57E-2</v>
      </c>
      <c r="H98">
        <v>-3.1200000000000002E-2</v>
      </c>
      <c r="I98">
        <v>-1.2800000000000001E-2</v>
      </c>
      <c r="J98">
        <v>4.0500000000000001E-2</v>
      </c>
      <c r="K98">
        <v>1.1999999999999999E-3</v>
      </c>
    </row>
    <row r="99" spans="1:11" x14ac:dyDescent="0.3">
      <c r="A99" t="s">
        <v>208</v>
      </c>
      <c r="B99">
        <v>2018</v>
      </c>
      <c r="C99">
        <v>2</v>
      </c>
      <c r="D99" s="2">
        <v>201802</v>
      </c>
      <c r="E99">
        <v>-4.6396E-2</v>
      </c>
      <c r="F99">
        <f t="shared" si="0"/>
        <v>-4.7495999999999997E-2</v>
      </c>
      <c r="G99">
        <v>-3.6499999999999998E-2</v>
      </c>
      <c r="H99">
        <v>2.5999999999999999E-3</v>
      </c>
      <c r="I99">
        <v>-1.04E-2</v>
      </c>
      <c r="J99">
        <v>3.5499999999999997E-2</v>
      </c>
      <c r="K99">
        <v>1.1000000000000001E-3</v>
      </c>
    </row>
    <row r="100" spans="1:11" x14ac:dyDescent="0.3">
      <c r="A100" t="s">
        <v>208</v>
      </c>
      <c r="B100">
        <v>2018</v>
      </c>
      <c r="C100">
        <v>3</v>
      </c>
      <c r="D100" s="2">
        <v>201803</v>
      </c>
      <c r="E100">
        <v>6.0819999999999997E-3</v>
      </c>
      <c r="F100">
        <f t="shared" si="0"/>
        <v>4.9819999999999994E-3</v>
      </c>
      <c r="G100">
        <v>-2.35E-2</v>
      </c>
      <c r="H100">
        <v>4.0599999999999997E-2</v>
      </c>
      <c r="I100">
        <v>-2E-3</v>
      </c>
      <c r="J100">
        <v>-1.1299999999999999E-2</v>
      </c>
      <c r="K100">
        <v>1.1000000000000001E-3</v>
      </c>
    </row>
    <row r="101" spans="1:11" x14ac:dyDescent="0.3">
      <c r="A101" t="s">
        <v>208</v>
      </c>
      <c r="B101">
        <v>2018</v>
      </c>
      <c r="C101">
        <v>4</v>
      </c>
      <c r="D101" s="2">
        <v>201804</v>
      </c>
      <c r="E101">
        <v>-9.4990000000000005E-3</v>
      </c>
      <c r="F101">
        <f t="shared" si="0"/>
        <v>-1.0899000000000001E-2</v>
      </c>
      <c r="G101">
        <v>2.8999999999999998E-3</v>
      </c>
      <c r="H101">
        <v>1.1299999999999999E-2</v>
      </c>
      <c r="I101">
        <v>5.4000000000000003E-3</v>
      </c>
      <c r="J101">
        <v>3.7000000000000002E-3</v>
      </c>
      <c r="K101">
        <v>1.4000000000000002E-3</v>
      </c>
    </row>
    <row r="102" spans="1:11" x14ac:dyDescent="0.3">
      <c r="A102" t="s">
        <v>208</v>
      </c>
      <c r="B102">
        <v>2018</v>
      </c>
      <c r="C102">
        <v>5</v>
      </c>
      <c r="D102" s="2">
        <v>201805</v>
      </c>
      <c r="E102">
        <v>3.8360999999999999E-2</v>
      </c>
      <c r="F102">
        <f t="shared" si="0"/>
        <v>3.6961000000000001E-2</v>
      </c>
      <c r="G102">
        <v>2.6499999999999999E-2</v>
      </c>
      <c r="H102">
        <v>5.2600000000000001E-2</v>
      </c>
      <c r="I102">
        <v>-3.2199999999999999E-2</v>
      </c>
      <c r="J102">
        <v>3.8699999999999998E-2</v>
      </c>
      <c r="K102">
        <v>1.4000000000000002E-3</v>
      </c>
    </row>
    <row r="103" spans="1:11" x14ac:dyDescent="0.3">
      <c r="A103" t="s">
        <v>208</v>
      </c>
      <c r="B103">
        <v>2018</v>
      </c>
      <c r="C103">
        <v>6</v>
      </c>
      <c r="D103" s="2">
        <v>201806</v>
      </c>
      <c r="E103">
        <v>-7.5570000000000003E-3</v>
      </c>
      <c r="F103">
        <f t="shared" si="0"/>
        <v>-8.9569999999999997E-3</v>
      </c>
      <c r="G103">
        <v>4.7999999999999996E-3</v>
      </c>
      <c r="H103">
        <v>1.1399999999999999E-2</v>
      </c>
      <c r="I103">
        <v>-2.3300000000000001E-2</v>
      </c>
      <c r="J103">
        <v>-2.3599999999999999E-2</v>
      </c>
      <c r="K103">
        <v>1.4000000000000002E-3</v>
      </c>
    </row>
    <row r="104" spans="1:11" x14ac:dyDescent="0.3">
      <c r="A104" t="s">
        <v>208</v>
      </c>
      <c r="B104">
        <v>2018</v>
      </c>
      <c r="C104">
        <v>7</v>
      </c>
      <c r="D104" s="2">
        <v>201807</v>
      </c>
      <c r="E104">
        <v>2.1996999999999999E-2</v>
      </c>
      <c r="F104">
        <f t="shared" si="0"/>
        <v>2.0396999999999998E-2</v>
      </c>
      <c r="G104">
        <v>3.1899999999999998E-2</v>
      </c>
      <c r="H104">
        <v>-2.2200000000000001E-2</v>
      </c>
      <c r="I104">
        <v>4.5000000000000005E-3</v>
      </c>
      <c r="J104">
        <v>-1.4199999999999999E-2</v>
      </c>
      <c r="K104">
        <v>1.6000000000000001E-3</v>
      </c>
    </row>
    <row r="105" spans="1:11" x14ac:dyDescent="0.3">
      <c r="A105" t="s">
        <v>208</v>
      </c>
      <c r="B105">
        <v>2018</v>
      </c>
      <c r="C105">
        <v>8</v>
      </c>
      <c r="D105" s="2">
        <v>201808</v>
      </c>
      <c r="E105">
        <v>1.9868E-2</v>
      </c>
      <c r="F105">
        <f t="shared" si="0"/>
        <v>1.8268E-2</v>
      </c>
      <c r="G105">
        <v>3.44E-2</v>
      </c>
      <c r="H105">
        <v>1.15E-2</v>
      </c>
      <c r="I105">
        <v>-0.04</v>
      </c>
      <c r="J105">
        <v>5.28E-2</v>
      </c>
      <c r="K105">
        <v>1.6000000000000001E-3</v>
      </c>
    </row>
    <row r="106" spans="1:11" x14ac:dyDescent="0.3">
      <c r="A106" t="s">
        <v>208</v>
      </c>
      <c r="B106">
        <v>2018</v>
      </c>
      <c r="C106">
        <v>9</v>
      </c>
      <c r="D106" s="2">
        <v>201809</v>
      </c>
      <c r="E106">
        <v>-1.461E-2</v>
      </c>
      <c r="F106">
        <f t="shared" si="0"/>
        <v>-1.6109999999999999E-2</v>
      </c>
      <c r="G106">
        <v>5.9999999999999995E-4</v>
      </c>
      <c r="H106">
        <v>-2.29E-2</v>
      </c>
      <c r="I106">
        <v>-1.7100000000000001E-2</v>
      </c>
      <c r="J106">
        <v>4.0000000000000002E-4</v>
      </c>
      <c r="K106">
        <v>1.5E-3</v>
      </c>
    </row>
    <row r="107" spans="1:11" x14ac:dyDescent="0.3">
      <c r="A107" t="s">
        <v>208</v>
      </c>
      <c r="B107">
        <v>2018</v>
      </c>
      <c r="C107">
        <v>10</v>
      </c>
      <c r="D107" s="2">
        <v>201810</v>
      </c>
      <c r="E107">
        <v>-9.5551999999999998E-2</v>
      </c>
      <c r="F107">
        <f t="shared" si="0"/>
        <v>-9.7451999999999997E-2</v>
      </c>
      <c r="G107">
        <v>-7.6799999999999993E-2</v>
      </c>
      <c r="H107">
        <v>-4.7400000000000005E-2</v>
      </c>
      <c r="I107">
        <v>3.4000000000000002E-2</v>
      </c>
      <c r="J107">
        <v>-2.07E-2</v>
      </c>
      <c r="K107">
        <v>1.9E-3</v>
      </c>
    </row>
    <row r="108" spans="1:11" x14ac:dyDescent="0.3">
      <c r="A108" t="s">
        <v>208</v>
      </c>
      <c r="B108">
        <v>2018</v>
      </c>
      <c r="C108">
        <v>11</v>
      </c>
      <c r="D108" s="2">
        <v>201811</v>
      </c>
      <c r="E108">
        <v>2.3678999999999999E-2</v>
      </c>
      <c r="F108">
        <f t="shared" si="0"/>
        <v>2.1878999999999999E-2</v>
      </c>
      <c r="G108">
        <v>1.6899999999999998E-2</v>
      </c>
      <c r="H108">
        <v>-6.8000000000000005E-3</v>
      </c>
      <c r="I108">
        <v>2.8000000000000004E-3</v>
      </c>
      <c r="J108">
        <v>-1.37E-2</v>
      </c>
      <c r="K108">
        <v>1.8E-3</v>
      </c>
    </row>
    <row r="109" spans="1:11" x14ac:dyDescent="0.3">
      <c r="A109" t="s">
        <v>208</v>
      </c>
      <c r="B109">
        <v>2018</v>
      </c>
      <c r="C109">
        <v>12</v>
      </c>
      <c r="D109" s="2">
        <v>201812</v>
      </c>
      <c r="E109">
        <v>-0.11751</v>
      </c>
      <c r="F109">
        <f t="shared" si="0"/>
        <v>-0.11951000000000001</v>
      </c>
      <c r="G109">
        <v>-9.5700000000000007E-2</v>
      </c>
      <c r="H109">
        <v>-2.3700000000000002E-2</v>
      </c>
      <c r="I109">
        <v>-1.8799999999999997E-2</v>
      </c>
      <c r="J109">
        <v>2.1099999999999997E-2</v>
      </c>
      <c r="K109">
        <v>2E-3</v>
      </c>
    </row>
    <row r="110" spans="1:11" x14ac:dyDescent="0.3">
      <c r="A110" t="s">
        <v>208</v>
      </c>
      <c r="B110">
        <v>2019</v>
      </c>
      <c r="C110">
        <v>1</v>
      </c>
      <c r="D110" s="2">
        <v>201901</v>
      </c>
      <c r="E110">
        <v>0.115302</v>
      </c>
      <c r="F110">
        <f t="shared" si="0"/>
        <v>0.113202</v>
      </c>
      <c r="G110">
        <v>8.4000000000000005E-2</v>
      </c>
      <c r="H110">
        <v>2.8799999999999999E-2</v>
      </c>
      <c r="I110">
        <v>-4.5000000000000005E-3</v>
      </c>
      <c r="J110">
        <v>-8.6599999999999996E-2</v>
      </c>
      <c r="K110">
        <v>2.0999999999999999E-3</v>
      </c>
    </row>
    <row r="111" spans="1:11" x14ac:dyDescent="0.3">
      <c r="A111" t="s">
        <v>208</v>
      </c>
      <c r="B111">
        <v>2019</v>
      </c>
      <c r="C111">
        <v>2</v>
      </c>
      <c r="D111" s="2">
        <v>201902</v>
      </c>
      <c r="E111">
        <v>4.0579999999999998E-2</v>
      </c>
      <c r="F111">
        <f t="shared" si="0"/>
        <v>3.8779999999999995E-2</v>
      </c>
      <c r="G111">
        <v>3.4000000000000002E-2</v>
      </c>
      <c r="H111">
        <v>2.06E-2</v>
      </c>
      <c r="I111">
        <v>-2.7099999999999999E-2</v>
      </c>
      <c r="J111">
        <v>8.5000000000000006E-3</v>
      </c>
      <c r="K111">
        <v>1.8E-3</v>
      </c>
    </row>
    <row r="112" spans="1:11" x14ac:dyDescent="0.3">
      <c r="A112" t="s">
        <v>208</v>
      </c>
      <c r="B112">
        <v>2019</v>
      </c>
      <c r="C112">
        <v>3</v>
      </c>
      <c r="D112" s="2">
        <v>201903</v>
      </c>
      <c r="E112">
        <v>-1.4855999999999999E-2</v>
      </c>
      <c r="F112">
        <f t="shared" si="0"/>
        <v>-1.6756E-2</v>
      </c>
      <c r="G112">
        <v>1.1000000000000001E-2</v>
      </c>
      <c r="H112">
        <v>-3.0499999999999999E-2</v>
      </c>
      <c r="I112">
        <v>-4.1200000000000001E-2</v>
      </c>
      <c r="J112">
        <v>2.1899999999999999E-2</v>
      </c>
      <c r="K112">
        <v>1.9E-3</v>
      </c>
    </row>
    <row r="113" spans="1:11" x14ac:dyDescent="0.3">
      <c r="A113" t="s">
        <v>208</v>
      </c>
      <c r="B113">
        <v>2019</v>
      </c>
      <c r="C113">
        <v>4</v>
      </c>
      <c r="D113" s="2">
        <v>201904</v>
      </c>
      <c r="E113">
        <v>3.8642999999999997E-2</v>
      </c>
      <c r="F113">
        <f t="shared" si="0"/>
        <v>3.6542999999999999E-2</v>
      </c>
      <c r="G113">
        <v>3.9699999999999999E-2</v>
      </c>
      <c r="H113">
        <v>-1.72E-2</v>
      </c>
      <c r="I113">
        <v>2.1600000000000001E-2</v>
      </c>
      <c r="J113">
        <v>-2.9700000000000001E-2</v>
      </c>
      <c r="K113">
        <v>2.0999999999999999E-3</v>
      </c>
    </row>
    <row r="114" spans="1:11" x14ac:dyDescent="0.3">
      <c r="A114" t="s">
        <v>208</v>
      </c>
      <c r="B114">
        <v>2019</v>
      </c>
      <c r="C114">
        <v>5</v>
      </c>
      <c r="D114" s="2">
        <v>201905</v>
      </c>
      <c r="E114">
        <v>-9.6188999999999997E-2</v>
      </c>
      <c r="F114">
        <f t="shared" si="0"/>
        <v>-9.8289000000000001E-2</v>
      </c>
      <c r="G114">
        <v>-6.9400000000000003E-2</v>
      </c>
      <c r="H114">
        <v>-1.3100000000000001E-2</v>
      </c>
      <c r="I114">
        <v>-2.3700000000000002E-2</v>
      </c>
      <c r="J114">
        <v>7.5800000000000006E-2</v>
      </c>
      <c r="K114">
        <v>2.0999999999999999E-3</v>
      </c>
    </row>
    <row r="115" spans="1:11" x14ac:dyDescent="0.3">
      <c r="A115" t="s">
        <v>208</v>
      </c>
      <c r="B115">
        <v>2019</v>
      </c>
      <c r="C115">
        <v>6</v>
      </c>
      <c r="D115" s="2">
        <v>201906</v>
      </c>
      <c r="E115">
        <v>8.3333000000000004E-2</v>
      </c>
      <c r="F115">
        <f t="shared" si="0"/>
        <v>8.1533000000000008E-2</v>
      </c>
      <c r="G115">
        <v>6.93E-2</v>
      </c>
      <c r="H115">
        <v>2.8000000000000004E-3</v>
      </c>
      <c r="I115">
        <v>-6.9999999999999993E-3</v>
      </c>
      <c r="J115">
        <v>-2.2499999999999999E-2</v>
      </c>
      <c r="K115">
        <v>1.8E-3</v>
      </c>
    </row>
    <row r="116" spans="1:11" x14ac:dyDescent="0.3">
      <c r="A116" t="s">
        <v>208</v>
      </c>
      <c r="B116">
        <v>2019</v>
      </c>
      <c r="C116">
        <v>7</v>
      </c>
      <c r="D116" s="2">
        <v>201907</v>
      </c>
      <c r="E116">
        <v>4.6340000000000001E-3</v>
      </c>
      <c r="F116">
        <f t="shared" si="0"/>
        <v>2.7340000000000003E-3</v>
      </c>
      <c r="G116">
        <v>1.1899999999999999E-2</v>
      </c>
      <c r="H116">
        <v>-1.9299999999999998E-2</v>
      </c>
      <c r="I116">
        <v>4.6999999999999993E-3</v>
      </c>
      <c r="J116">
        <v>2.8799999999999999E-2</v>
      </c>
      <c r="K116">
        <v>1.9E-3</v>
      </c>
    </row>
    <row r="117" spans="1:11" x14ac:dyDescent="0.3">
      <c r="A117" t="s">
        <v>208</v>
      </c>
      <c r="B117">
        <v>2019</v>
      </c>
      <c r="C117">
        <v>8</v>
      </c>
      <c r="D117" s="2">
        <v>201908</v>
      </c>
      <c r="E117">
        <v>-4.3358000000000001E-2</v>
      </c>
      <c r="F117">
        <f t="shared" si="0"/>
        <v>-4.4957999999999998E-2</v>
      </c>
      <c r="G117">
        <v>-2.58E-2</v>
      </c>
      <c r="H117">
        <v>-2.3900000000000001E-2</v>
      </c>
      <c r="I117">
        <v>-4.7899999999999998E-2</v>
      </c>
      <c r="J117">
        <v>6.9099999999999995E-2</v>
      </c>
      <c r="K117">
        <v>1.6000000000000001E-3</v>
      </c>
    </row>
    <row r="118" spans="1:11" x14ac:dyDescent="0.3">
      <c r="A118" t="s">
        <v>208</v>
      </c>
      <c r="B118">
        <v>2019</v>
      </c>
      <c r="C118">
        <v>9</v>
      </c>
      <c r="D118" s="2">
        <v>201909</v>
      </c>
      <c r="E118">
        <v>4.4359000000000003E-2</v>
      </c>
      <c r="F118">
        <f t="shared" si="0"/>
        <v>4.2559E-2</v>
      </c>
      <c r="G118">
        <v>1.43E-2</v>
      </c>
      <c r="H118">
        <v>-9.7000000000000003E-3</v>
      </c>
      <c r="I118">
        <v>6.7699999999999996E-2</v>
      </c>
      <c r="J118">
        <v>-6.83E-2</v>
      </c>
      <c r="K118">
        <v>1.8E-3</v>
      </c>
    </row>
    <row r="119" spans="1:11" x14ac:dyDescent="0.3">
      <c r="A119" t="s">
        <v>208</v>
      </c>
      <c r="B119">
        <v>2019</v>
      </c>
      <c r="C119">
        <v>10</v>
      </c>
      <c r="D119" s="2">
        <v>201910</v>
      </c>
      <c r="E119">
        <v>1.5696999999999999E-2</v>
      </c>
      <c r="F119">
        <f t="shared" si="0"/>
        <v>1.4096999999999998E-2</v>
      </c>
      <c r="G119">
        <v>2.06E-2</v>
      </c>
      <c r="H119">
        <v>2.8999999999999998E-3</v>
      </c>
      <c r="I119">
        <v>-1.9E-2</v>
      </c>
      <c r="J119">
        <v>1.5E-3</v>
      </c>
      <c r="K119">
        <v>1.6000000000000001E-3</v>
      </c>
    </row>
    <row r="120" spans="1:11" x14ac:dyDescent="0.3">
      <c r="A120" t="s">
        <v>208</v>
      </c>
      <c r="B120">
        <v>2019</v>
      </c>
      <c r="C120">
        <v>11</v>
      </c>
      <c r="D120" s="2">
        <v>201911</v>
      </c>
      <c r="E120">
        <v>3.0908999999999999E-2</v>
      </c>
      <c r="F120">
        <f t="shared" si="0"/>
        <v>2.9708999999999999E-2</v>
      </c>
      <c r="G120">
        <v>3.8800000000000001E-2</v>
      </c>
      <c r="H120">
        <v>7.8000000000000005E-3</v>
      </c>
      <c r="I120">
        <v>-1.9900000000000001E-2</v>
      </c>
      <c r="J120">
        <v>-2.64E-2</v>
      </c>
      <c r="K120">
        <v>1.1999999999999999E-3</v>
      </c>
    </row>
    <row r="121" spans="1:11" x14ac:dyDescent="0.3">
      <c r="A121" t="s">
        <v>208</v>
      </c>
      <c r="B121">
        <v>2019</v>
      </c>
      <c r="C121">
        <v>12</v>
      </c>
      <c r="D121" s="2">
        <v>201912</v>
      </c>
      <c r="E121">
        <v>2.0840999999999998E-2</v>
      </c>
      <c r="F121">
        <f t="shared" si="0"/>
        <v>1.9441E-2</v>
      </c>
      <c r="G121">
        <v>2.7699999999999999E-2</v>
      </c>
      <c r="H121">
        <v>7.3000000000000001E-3</v>
      </c>
      <c r="I121">
        <v>1.78E-2</v>
      </c>
      <c r="J121">
        <v>-1.8700000000000001E-2</v>
      </c>
      <c r="K121">
        <v>1.4000000000000002E-3</v>
      </c>
    </row>
    <row r="122" spans="1:11" x14ac:dyDescent="0.3">
      <c r="A122" t="s">
        <v>208</v>
      </c>
      <c r="B122">
        <v>2020</v>
      </c>
      <c r="C122">
        <v>1</v>
      </c>
      <c r="D122" s="2">
        <v>202001</v>
      </c>
      <c r="E122">
        <v>-3.1413999999999997E-2</v>
      </c>
      <c r="F122">
        <f t="shared" si="0"/>
        <v>-3.2714E-2</v>
      </c>
      <c r="G122">
        <v>-1.1000000000000001E-3</v>
      </c>
      <c r="H122">
        <v>-3.1300000000000001E-2</v>
      </c>
      <c r="I122">
        <v>-6.25E-2</v>
      </c>
      <c r="J122">
        <v>5.9699999999999996E-2</v>
      </c>
      <c r="K122">
        <v>1.2999999999999999E-3</v>
      </c>
    </row>
    <row r="123" spans="1:11" x14ac:dyDescent="0.3">
      <c r="A123" t="s">
        <v>208</v>
      </c>
      <c r="B123">
        <v>2020</v>
      </c>
      <c r="C123">
        <v>2</v>
      </c>
      <c r="D123" s="2">
        <v>202002</v>
      </c>
      <c r="E123">
        <v>-0.108108</v>
      </c>
      <c r="F123">
        <f t="shared" si="0"/>
        <v>-0.109308</v>
      </c>
      <c r="G123">
        <v>-8.1300000000000011E-2</v>
      </c>
      <c r="H123">
        <v>1.0700000000000001E-2</v>
      </c>
      <c r="I123">
        <v>-3.7999999999999999E-2</v>
      </c>
      <c r="J123">
        <v>-3.4999999999999996E-3</v>
      </c>
      <c r="K123">
        <v>1.1999999999999999E-3</v>
      </c>
    </row>
    <row r="124" spans="1:11" x14ac:dyDescent="0.3">
      <c r="A124" t="s">
        <v>208</v>
      </c>
      <c r="B124">
        <v>2020</v>
      </c>
      <c r="C124">
        <v>3</v>
      </c>
      <c r="D124" s="2">
        <v>202003</v>
      </c>
      <c r="E124">
        <v>-0.227273</v>
      </c>
      <c r="F124">
        <f t="shared" si="0"/>
        <v>-0.228573</v>
      </c>
      <c r="G124">
        <v>-0.13390000000000002</v>
      </c>
      <c r="H124">
        <v>-4.7899999999999998E-2</v>
      </c>
      <c r="I124">
        <v>-0.13880000000000001</v>
      </c>
      <c r="J124">
        <v>7.9600000000000004E-2</v>
      </c>
      <c r="K124">
        <v>1.2999999999999999E-3</v>
      </c>
    </row>
    <row r="125" spans="1:11" x14ac:dyDescent="0.3">
      <c r="A125" t="s">
        <v>208</v>
      </c>
      <c r="B125">
        <v>2020</v>
      </c>
      <c r="C125">
        <v>4</v>
      </c>
      <c r="D125" s="2">
        <v>202004</v>
      </c>
      <c r="E125">
        <v>0.14902000000000001</v>
      </c>
      <c r="F125">
        <f t="shared" si="0"/>
        <v>0.14902000000000001</v>
      </c>
      <c r="G125">
        <v>0.13650000000000001</v>
      </c>
      <c r="H125">
        <v>2.4500000000000001E-2</v>
      </c>
      <c r="I125">
        <v>-1.34E-2</v>
      </c>
      <c r="J125">
        <v>-5.2600000000000001E-2</v>
      </c>
      <c r="K125">
        <v>0</v>
      </c>
    </row>
    <row r="126" spans="1:11" x14ac:dyDescent="0.3">
      <c r="A126" t="s">
        <v>208</v>
      </c>
      <c r="B126">
        <v>2020</v>
      </c>
      <c r="C126">
        <v>5</v>
      </c>
      <c r="D126" s="2">
        <v>202005</v>
      </c>
      <c r="E126">
        <v>5.5745000000000003E-2</v>
      </c>
      <c r="F126">
        <f t="shared" si="0"/>
        <v>5.5645E-2</v>
      </c>
      <c r="G126">
        <v>5.5800000000000002E-2</v>
      </c>
      <c r="H126">
        <v>2.4900000000000002E-2</v>
      </c>
      <c r="I126">
        <v>-4.8499999999999995E-2</v>
      </c>
      <c r="J126">
        <v>4.0999999999999995E-3</v>
      </c>
      <c r="K126">
        <v>1E-4</v>
      </c>
    </row>
    <row r="127" spans="1:11" x14ac:dyDescent="0.3">
      <c r="A127" t="s">
        <v>208</v>
      </c>
      <c r="B127">
        <v>2020</v>
      </c>
      <c r="C127">
        <v>6</v>
      </c>
      <c r="D127" s="2">
        <v>202006</v>
      </c>
      <c r="E127">
        <v>1.0776000000000001E-2</v>
      </c>
      <c r="F127">
        <f t="shared" si="0"/>
        <v>1.0676000000000001E-2</v>
      </c>
      <c r="G127">
        <v>2.46E-2</v>
      </c>
      <c r="H127">
        <v>2.69E-2</v>
      </c>
      <c r="I127">
        <v>-2.23E-2</v>
      </c>
      <c r="J127">
        <v>-7.3000000000000001E-3</v>
      </c>
      <c r="K127">
        <v>1E-4</v>
      </c>
    </row>
    <row r="128" spans="1:11" x14ac:dyDescent="0.3">
      <c r="A128" t="s">
        <v>208</v>
      </c>
      <c r="B128">
        <v>2020</v>
      </c>
      <c r="C128">
        <v>7</v>
      </c>
      <c r="D128" s="2">
        <v>202007</v>
      </c>
      <c r="E128">
        <v>3.6247000000000001E-2</v>
      </c>
      <c r="F128">
        <f t="shared" si="0"/>
        <v>3.6146999999999999E-2</v>
      </c>
      <c r="G128">
        <v>5.7699999999999994E-2</v>
      </c>
      <c r="H128">
        <v>-2.3E-2</v>
      </c>
      <c r="I128">
        <v>-1.44E-2</v>
      </c>
      <c r="J128">
        <v>7.5899999999999995E-2</v>
      </c>
      <c r="K128">
        <v>1E-4</v>
      </c>
    </row>
    <row r="129" spans="1:11" x14ac:dyDescent="0.3">
      <c r="A129" t="s">
        <v>208</v>
      </c>
      <c r="B129">
        <v>2020</v>
      </c>
      <c r="C129">
        <v>8</v>
      </c>
      <c r="D129" s="2">
        <v>202008</v>
      </c>
      <c r="E129">
        <v>2.572E-2</v>
      </c>
      <c r="F129">
        <f t="shared" si="0"/>
        <v>2.562E-2</v>
      </c>
      <c r="G129">
        <v>7.6299999999999993E-2</v>
      </c>
      <c r="H129">
        <v>-2.8000000000000004E-3</v>
      </c>
      <c r="I129">
        <v>-2.8799999999999999E-2</v>
      </c>
      <c r="J129">
        <v>4.4000000000000003E-3</v>
      </c>
      <c r="K129">
        <v>1E-4</v>
      </c>
    </row>
    <row r="130" spans="1:11" x14ac:dyDescent="0.3">
      <c r="A130" t="s">
        <v>208</v>
      </c>
      <c r="B130">
        <v>2020</v>
      </c>
      <c r="C130">
        <v>9</v>
      </c>
      <c r="D130" s="2">
        <v>202009</v>
      </c>
      <c r="E130">
        <v>-3.6108000000000001E-2</v>
      </c>
      <c r="F130">
        <f t="shared" si="0"/>
        <v>-3.6208000000000004E-2</v>
      </c>
      <c r="G130">
        <v>-3.6299999999999999E-2</v>
      </c>
      <c r="H130">
        <v>-2.9999999999999997E-4</v>
      </c>
      <c r="I130">
        <v>-2.6499999999999999E-2</v>
      </c>
      <c r="J130">
        <v>3.1400000000000004E-2</v>
      </c>
      <c r="K130">
        <v>1E-4</v>
      </c>
    </row>
    <row r="131" spans="1:11" x14ac:dyDescent="0.3">
      <c r="A131" t="s">
        <v>208</v>
      </c>
      <c r="B131">
        <v>2020</v>
      </c>
      <c r="C131">
        <v>10</v>
      </c>
      <c r="D131" s="2">
        <v>202010</v>
      </c>
      <c r="E131">
        <v>1.5609E-2</v>
      </c>
      <c r="F131">
        <f t="shared" si="0"/>
        <v>1.5509E-2</v>
      </c>
      <c r="G131">
        <v>-2.1000000000000001E-2</v>
      </c>
      <c r="H131">
        <v>4.2699999999999995E-2</v>
      </c>
      <c r="I131">
        <v>4.3099999999999999E-2</v>
      </c>
      <c r="J131">
        <v>-3.2000000000000001E-2</v>
      </c>
      <c r="K131">
        <v>1E-4</v>
      </c>
    </row>
    <row r="132" spans="1:11" x14ac:dyDescent="0.3">
      <c r="A132" t="s">
        <v>208</v>
      </c>
      <c r="B132">
        <v>2020</v>
      </c>
      <c r="C132">
        <v>11</v>
      </c>
      <c r="D132" s="2">
        <v>202011</v>
      </c>
      <c r="E132">
        <v>0.14139299999999999</v>
      </c>
      <c r="F132">
        <f t="shared" si="0"/>
        <v>0.141293</v>
      </c>
      <c r="G132">
        <v>0.12470000000000001</v>
      </c>
      <c r="H132">
        <v>5.7200000000000001E-2</v>
      </c>
      <c r="I132">
        <v>2.1499999999999998E-2</v>
      </c>
      <c r="J132">
        <v>-0.12470000000000001</v>
      </c>
      <c r="K132">
        <v>1E-4</v>
      </c>
    </row>
    <row r="133" spans="1:11" x14ac:dyDescent="0.3">
      <c r="A133" t="s">
        <v>208</v>
      </c>
      <c r="B133">
        <v>2020</v>
      </c>
      <c r="C133">
        <v>12</v>
      </c>
      <c r="D133" s="2">
        <v>202012</v>
      </c>
      <c r="E133">
        <v>5.9695999999999999E-2</v>
      </c>
      <c r="F133">
        <f t="shared" si="0"/>
        <v>5.9595999999999996E-2</v>
      </c>
      <c r="G133">
        <v>4.6300000000000001E-2</v>
      </c>
      <c r="H133">
        <v>4.7899999999999998E-2</v>
      </c>
      <c r="I133">
        <v>-1.34E-2</v>
      </c>
      <c r="J133">
        <v>-2.3799999999999998E-2</v>
      </c>
      <c r="K133">
        <v>1E-4</v>
      </c>
    </row>
    <row r="134" spans="1:11" x14ac:dyDescent="0.3">
      <c r="A134" t="s">
        <v>208</v>
      </c>
      <c r="B134">
        <v>2021</v>
      </c>
      <c r="C134">
        <v>1</v>
      </c>
      <c r="D134" s="2">
        <v>202101</v>
      </c>
      <c r="E134">
        <v>1.7918E-2</v>
      </c>
      <c r="F134">
        <f t="shared" si="0"/>
        <v>1.7818000000000001E-2</v>
      </c>
      <c r="G134">
        <v>-2.9999999999999997E-4</v>
      </c>
      <c r="H134">
        <v>7.4999999999999997E-2</v>
      </c>
      <c r="I134">
        <v>2.8500000000000001E-2</v>
      </c>
      <c r="J134">
        <v>4.53E-2</v>
      </c>
      <c r="K134">
        <v>1E-4</v>
      </c>
    </row>
    <row r="135" spans="1:11" x14ac:dyDescent="0.3">
      <c r="A135" t="s">
        <v>208</v>
      </c>
      <c r="B135">
        <v>2021</v>
      </c>
      <c r="C135">
        <v>2</v>
      </c>
      <c r="D135" s="2">
        <v>202102</v>
      </c>
      <c r="E135">
        <v>7.1249000000000007E-2</v>
      </c>
      <c r="F135">
        <f t="shared" si="0"/>
        <v>7.1249000000000007E-2</v>
      </c>
      <c r="G135">
        <v>2.7799999999999998E-2</v>
      </c>
      <c r="H135">
        <v>2.07E-2</v>
      </c>
      <c r="I135">
        <v>7.0999999999999994E-2</v>
      </c>
      <c r="J135">
        <v>-7.9299999999999995E-2</v>
      </c>
      <c r="K135">
        <v>0</v>
      </c>
    </row>
    <row r="136" spans="1:11" x14ac:dyDescent="0.3">
      <c r="A136" t="s">
        <v>208</v>
      </c>
      <c r="B136">
        <v>2021</v>
      </c>
      <c r="C136">
        <v>3</v>
      </c>
      <c r="D136" s="2">
        <v>202103</v>
      </c>
      <c r="E136">
        <v>6.7293000000000006E-2</v>
      </c>
      <c r="F136">
        <f t="shared" si="0"/>
        <v>6.7293000000000006E-2</v>
      </c>
      <c r="G136">
        <v>3.0800000000000001E-2</v>
      </c>
      <c r="H136">
        <v>-2.2799999999999997E-2</v>
      </c>
      <c r="I136">
        <v>7.2700000000000001E-2</v>
      </c>
      <c r="J136">
        <v>-6.1600000000000002E-2</v>
      </c>
      <c r="K136">
        <v>0</v>
      </c>
    </row>
    <row r="137" spans="1:11" x14ac:dyDescent="0.3">
      <c r="A137" t="s">
        <v>208</v>
      </c>
      <c r="B137">
        <v>2021</v>
      </c>
      <c r="C137">
        <v>4</v>
      </c>
      <c r="D137" s="2">
        <v>202104</v>
      </c>
      <c r="E137">
        <v>4.1789E-2</v>
      </c>
      <c r="F137">
        <f t="shared" si="0"/>
        <v>4.1789E-2</v>
      </c>
      <c r="G137">
        <v>4.9299999999999997E-2</v>
      </c>
      <c r="H137">
        <v>-3.2000000000000001E-2</v>
      </c>
      <c r="I137">
        <v>-9.4999999999999998E-3</v>
      </c>
      <c r="J137">
        <v>1.2199999999999999E-2</v>
      </c>
      <c r="K137">
        <v>0</v>
      </c>
    </row>
    <row r="138" spans="1:11" x14ac:dyDescent="0.3">
      <c r="A138" t="s">
        <v>208</v>
      </c>
      <c r="B138">
        <v>2021</v>
      </c>
      <c r="C138">
        <v>5</v>
      </c>
      <c r="D138" s="2">
        <v>202105</v>
      </c>
      <c r="E138">
        <v>1.4777999999999999E-2</v>
      </c>
      <c r="F138">
        <f t="shared" si="0"/>
        <v>1.4777999999999999E-2</v>
      </c>
      <c r="G138">
        <v>2.8999999999999998E-3</v>
      </c>
      <c r="H138">
        <v>-2.7000000000000001E-3</v>
      </c>
      <c r="I138">
        <v>7.1300000000000002E-2</v>
      </c>
      <c r="J138">
        <v>9.0000000000000011E-3</v>
      </c>
      <c r="K138">
        <v>0</v>
      </c>
    </row>
    <row r="139" spans="1:11" x14ac:dyDescent="0.3">
      <c r="A139" t="s">
        <v>208</v>
      </c>
      <c r="B139">
        <v>2021</v>
      </c>
      <c r="C139">
        <v>6</v>
      </c>
      <c r="D139" s="2">
        <v>202106</v>
      </c>
      <c r="E139">
        <v>-1.8030999999999998E-2</v>
      </c>
      <c r="F139">
        <f t="shared" si="0"/>
        <v>-1.8030999999999998E-2</v>
      </c>
      <c r="G139">
        <v>2.75E-2</v>
      </c>
      <c r="H139">
        <v>1.6E-2</v>
      </c>
      <c r="I139">
        <v>-7.7499999999999999E-2</v>
      </c>
      <c r="J139">
        <v>2.1600000000000001E-2</v>
      </c>
      <c r="K139">
        <v>0</v>
      </c>
    </row>
    <row r="140" spans="1:11" x14ac:dyDescent="0.3">
      <c r="A140" t="s">
        <v>208</v>
      </c>
      <c r="B140">
        <v>2021</v>
      </c>
      <c r="C140">
        <v>7</v>
      </c>
      <c r="D140" s="2">
        <v>202107</v>
      </c>
      <c r="E140">
        <v>7.7679999999999997E-3</v>
      </c>
      <c r="F140">
        <f t="shared" si="0"/>
        <v>7.7679999999999997E-3</v>
      </c>
      <c r="G140">
        <v>1.2699999999999999E-2</v>
      </c>
      <c r="H140">
        <v>-3.9399999999999998E-2</v>
      </c>
      <c r="I140">
        <v>-1.8100000000000002E-2</v>
      </c>
      <c r="J140">
        <v>-2.3099999999999999E-2</v>
      </c>
      <c r="K140">
        <v>0</v>
      </c>
    </row>
    <row r="141" spans="1:11" x14ac:dyDescent="0.3">
      <c r="A141" t="s">
        <v>208</v>
      </c>
      <c r="B141">
        <v>2021</v>
      </c>
      <c r="C141">
        <v>8</v>
      </c>
      <c r="D141" s="2">
        <v>202108</v>
      </c>
      <c r="E141">
        <v>2.1023E-2</v>
      </c>
      <c r="F141">
        <f t="shared" si="0"/>
        <v>2.1023E-2</v>
      </c>
      <c r="G141">
        <v>2.9100000000000001E-2</v>
      </c>
      <c r="H141">
        <v>-4.5999999999999999E-3</v>
      </c>
      <c r="I141">
        <v>-1E-3</v>
      </c>
      <c r="J141">
        <v>2.4900000000000002E-2</v>
      </c>
      <c r="K141">
        <v>0</v>
      </c>
    </row>
    <row r="142" spans="1:11" x14ac:dyDescent="0.3">
      <c r="A142" t="s">
        <v>208</v>
      </c>
      <c r="B142">
        <v>2021</v>
      </c>
      <c r="C142">
        <v>9</v>
      </c>
      <c r="D142" s="2">
        <v>202109</v>
      </c>
      <c r="E142">
        <v>-3.7748999999999998E-2</v>
      </c>
      <c r="F142">
        <f t="shared" si="0"/>
        <v>-3.7748999999999998E-2</v>
      </c>
      <c r="G142">
        <v>-4.3700000000000003E-2</v>
      </c>
      <c r="H142">
        <v>6.7000000000000002E-3</v>
      </c>
      <c r="I142">
        <v>5.0999999999999997E-2</v>
      </c>
      <c r="J142">
        <v>1.4999999999999999E-2</v>
      </c>
      <c r="K142">
        <v>0</v>
      </c>
    </row>
    <row r="143" spans="1:11" x14ac:dyDescent="0.3">
      <c r="A143" t="s">
        <v>208</v>
      </c>
      <c r="B143">
        <v>2021</v>
      </c>
      <c r="C143">
        <v>10</v>
      </c>
      <c r="D143" s="2">
        <v>202110</v>
      </c>
      <c r="E143">
        <v>4.4222999999999998E-2</v>
      </c>
      <c r="F143">
        <f t="shared" si="0"/>
        <v>4.4222999999999998E-2</v>
      </c>
      <c r="G143">
        <v>6.6500000000000004E-2</v>
      </c>
      <c r="H143">
        <v>-2.3700000000000002E-2</v>
      </c>
      <c r="I143">
        <v>-4.5000000000000005E-3</v>
      </c>
      <c r="J143">
        <v>3.2400000000000005E-2</v>
      </c>
      <c r="K143">
        <v>0</v>
      </c>
    </row>
    <row r="144" spans="1:11" x14ac:dyDescent="0.3">
      <c r="A144" t="s">
        <v>208</v>
      </c>
      <c r="B144">
        <v>2021</v>
      </c>
      <c r="C144">
        <v>11</v>
      </c>
      <c r="D144" s="2">
        <v>202111</v>
      </c>
      <c r="E144">
        <v>-3.2786999999999997E-2</v>
      </c>
      <c r="F144">
        <f t="shared" si="0"/>
        <v>-3.2786999999999997E-2</v>
      </c>
      <c r="G144">
        <v>-1.55E-2</v>
      </c>
      <c r="H144">
        <v>-1.32E-2</v>
      </c>
      <c r="I144">
        <v>-4.0999999999999995E-3</v>
      </c>
      <c r="J144">
        <v>8.6E-3</v>
      </c>
      <c r="K144">
        <v>0</v>
      </c>
    </row>
    <row r="145" spans="1:11" x14ac:dyDescent="0.3">
      <c r="A145" t="s">
        <v>208</v>
      </c>
      <c r="B145">
        <v>2021</v>
      </c>
      <c r="C145">
        <v>12</v>
      </c>
      <c r="D145" s="2">
        <v>202112</v>
      </c>
      <c r="E145">
        <v>6.4368999999999996E-2</v>
      </c>
      <c r="F145">
        <f t="shared" si="0"/>
        <v>6.4268999999999993E-2</v>
      </c>
      <c r="G145">
        <v>3.1E-2</v>
      </c>
      <c r="H145">
        <v>-1.6399999999999998E-2</v>
      </c>
      <c r="I145">
        <v>3.2199999999999999E-2</v>
      </c>
      <c r="J145">
        <v>-2.7400000000000001E-2</v>
      </c>
      <c r="K145">
        <v>1E-4</v>
      </c>
    </row>
    <row r="146" spans="1:11" x14ac:dyDescent="0.3">
      <c r="A146" t="s">
        <v>208</v>
      </c>
      <c r="B146">
        <v>2022</v>
      </c>
      <c r="C146">
        <v>1</v>
      </c>
      <c r="D146" s="2">
        <v>202201</v>
      </c>
      <c r="E146">
        <v>-6.0118999999999999E-2</v>
      </c>
      <c r="F146">
        <f t="shared" si="0"/>
        <v>-6.0118999999999999E-2</v>
      </c>
      <c r="G146">
        <v>-6.25E-2</v>
      </c>
      <c r="H146">
        <v>-5.96E-2</v>
      </c>
      <c r="I146">
        <v>0.128</v>
      </c>
      <c r="J146">
        <v>-2.6200000000000001E-2</v>
      </c>
      <c r="K146">
        <v>0</v>
      </c>
    </row>
    <row r="147" spans="1:11" x14ac:dyDescent="0.3">
      <c r="A147" t="s">
        <v>208</v>
      </c>
      <c r="B147">
        <v>2022</v>
      </c>
      <c r="C147">
        <v>2</v>
      </c>
      <c r="D147" s="2">
        <v>202202</v>
      </c>
      <c r="E147">
        <v>1.4414E-2</v>
      </c>
      <c r="F147">
        <f t="shared" si="0"/>
        <v>1.4414E-2</v>
      </c>
      <c r="G147">
        <v>-2.29E-2</v>
      </c>
      <c r="H147">
        <v>2.1899999999999999E-2</v>
      </c>
      <c r="I147">
        <v>3.1E-2</v>
      </c>
      <c r="J147">
        <v>1.77E-2</v>
      </c>
      <c r="K147">
        <v>0</v>
      </c>
    </row>
    <row r="148" spans="1:11" x14ac:dyDescent="0.3">
      <c r="A148" t="s">
        <v>208</v>
      </c>
      <c r="B148">
        <v>2022</v>
      </c>
      <c r="C148">
        <v>3</v>
      </c>
      <c r="D148" s="2">
        <v>202203</v>
      </c>
      <c r="E148">
        <v>0</v>
      </c>
      <c r="F148">
        <f t="shared" si="0"/>
        <v>-1E-4</v>
      </c>
      <c r="G148">
        <v>3.0600000000000002E-2</v>
      </c>
      <c r="H148">
        <v>-1.66E-2</v>
      </c>
      <c r="I148">
        <v>-1.7600000000000001E-2</v>
      </c>
      <c r="J148">
        <v>2.9700000000000001E-2</v>
      </c>
      <c r="K148">
        <v>1E-4</v>
      </c>
    </row>
    <row r="149" spans="1:11" x14ac:dyDescent="0.3">
      <c r="A149" t="s">
        <v>208</v>
      </c>
      <c r="B149">
        <v>2022</v>
      </c>
      <c r="C149">
        <v>4</v>
      </c>
      <c r="D149" s="2">
        <v>202204</v>
      </c>
      <c r="E149">
        <v>-5.9503E-2</v>
      </c>
      <c r="F149">
        <f t="shared" si="0"/>
        <v>-5.9603000000000003E-2</v>
      </c>
      <c r="G149">
        <v>-9.4600000000000004E-2</v>
      </c>
      <c r="H149">
        <v>-1.38E-2</v>
      </c>
      <c r="I149">
        <v>6.1699999999999998E-2</v>
      </c>
      <c r="J149">
        <v>4.87E-2</v>
      </c>
      <c r="K149">
        <v>1E-4</v>
      </c>
    </row>
    <row r="150" spans="1:11" x14ac:dyDescent="0.3">
      <c r="A150" t="s">
        <v>208</v>
      </c>
      <c r="B150">
        <v>2022</v>
      </c>
      <c r="C150">
        <v>5</v>
      </c>
      <c r="D150" s="2">
        <v>202205</v>
      </c>
      <c r="E150">
        <v>2.1718999999999999E-2</v>
      </c>
      <c r="F150">
        <f t="shared" si="0"/>
        <v>2.1418999999999997E-2</v>
      </c>
      <c r="G150">
        <v>-3.4000000000000002E-3</v>
      </c>
      <c r="H150">
        <v>-1.9599999999999999E-2</v>
      </c>
      <c r="I150">
        <v>8.5900000000000004E-2</v>
      </c>
      <c r="J150">
        <v>2.46E-2</v>
      </c>
      <c r="K150">
        <v>2.9999999999999997E-4</v>
      </c>
    </row>
    <row r="151" spans="1:11" x14ac:dyDescent="0.3">
      <c r="A151" t="s">
        <v>208</v>
      </c>
      <c r="B151">
        <v>2022</v>
      </c>
      <c r="C151">
        <v>6</v>
      </c>
      <c r="D151" s="2">
        <v>202206</v>
      </c>
      <c r="E151">
        <v>-0.101664</v>
      </c>
      <c r="F151">
        <f t="shared" si="0"/>
        <v>-0.10226400000000001</v>
      </c>
      <c r="G151">
        <v>-8.4399999999999989E-2</v>
      </c>
      <c r="H151">
        <v>2.18E-2</v>
      </c>
      <c r="I151">
        <v>-6.0999999999999999E-2</v>
      </c>
      <c r="J151">
        <v>7.3000000000000001E-3</v>
      </c>
      <c r="K151">
        <v>5.9999999999999995E-4</v>
      </c>
    </row>
    <row r="152" spans="1:11" x14ac:dyDescent="0.3">
      <c r="A152" t="s">
        <v>208</v>
      </c>
      <c r="B152">
        <v>2022</v>
      </c>
      <c r="C152">
        <v>7</v>
      </c>
      <c r="D152" s="2">
        <v>202207</v>
      </c>
      <c r="E152">
        <v>0.10596700000000001</v>
      </c>
      <c r="F152">
        <f t="shared" si="0"/>
        <v>0.10516700000000001</v>
      </c>
      <c r="G152">
        <v>9.5700000000000007E-2</v>
      </c>
      <c r="H152">
        <v>2.7999999999999997E-2</v>
      </c>
      <c r="I152">
        <v>-4.0300000000000002E-2</v>
      </c>
      <c r="J152">
        <v>-3.9399999999999998E-2</v>
      </c>
      <c r="K152">
        <v>8.0000000000000004E-4</v>
      </c>
    </row>
    <row r="153" spans="1:11" x14ac:dyDescent="0.3">
      <c r="A153" t="s">
        <v>208</v>
      </c>
      <c r="B153">
        <v>2022</v>
      </c>
      <c r="C153">
        <v>8</v>
      </c>
      <c r="D153" s="2">
        <v>202208</v>
      </c>
      <c r="E153">
        <v>-3.814E-2</v>
      </c>
      <c r="F153">
        <f t="shared" si="0"/>
        <v>-4.0039999999999999E-2</v>
      </c>
      <c r="G153">
        <v>-3.7699999999999997E-2</v>
      </c>
      <c r="H153">
        <v>1.3999999999999999E-2</v>
      </c>
      <c r="I153">
        <v>2.8999999999999998E-3</v>
      </c>
      <c r="J153">
        <v>2.1000000000000001E-2</v>
      </c>
      <c r="K153">
        <v>1.9E-3</v>
      </c>
    </row>
    <row r="154" spans="1:11" x14ac:dyDescent="0.3">
      <c r="A154" t="s">
        <v>208</v>
      </c>
      <c r="B154">
        <v>2022</v>
      </c>
      <c r="C154">
        <v>9</v>
      </c>
      <c r="D154" s="2">
        <v>202209</v>
      </c>
      <c r="E154">
        <v>-9.6712000000000006E-2</v>
      </c>
      <c r="F154">
        <f t="shared" si="0"/>
        <v>-9.8612000000000005E-2</v>
      </c>
      <c r="G154">
        <v>-9.35E-2</v>
      </c>
      <c r="H154">
        <v>-8.199999999999999E-3</v>
      </c>
      <c r="I154">
        <v>2.0000000000000001E-4</v>
      </c>
      <c r="J154">
        <v>3.5099999999999999E-2</v>
      </c>
      <c r="K154">
        <v>1.9E-3</v>
      </c>
    </row>
    <row r="155" spans="1:11" x14ac:dyDescent="0.3">
      <c r="A155" t="s">
        <v>208</v>
      </c>
      <c r="B155">
        <v>2022</v>
      </c>
      <c r="C155">
        <v>10</v>
      </c>
      <c r="D155" s="2">
        <v>202210</v>
      </c>
      <c r="E155">
        <v>0.12633800000000001</v>
      </c>
      <c r="F155">
        <f t="shared" si="0"/>
        <v>0.12403800000000001</v>
      </c>
      <c r="G155">
        <v>7.8299999999999995E-2</v>
      </c>
      <c r="H155">
        <v>7.000000000000001E-4</v>
      </c>
      <c r="I155">
        <v>8.0600000000000005E-2</v>
      </c>
      <c r="J155">
        <v>3.9599999999999996E-2</v>
      </c>
      <c r="K155">
        <v>2.3E-3</v>
      </c>
    </row>
    <row r="156" spans="1:11" x14ac:dyDescent="0.3">
      <c r="A156" t="s">
        <v>208</v>
      </c>
      <c r="B156">
        <v>2022</v>
      </c>
      <c r="C156">
        <v>11</v>
      </c>
      <c r="D156" s="2">
        <v>202211</v>
      </c>
      <c r="E156">
        <v>6.0837000000000002E-2</v>
      </c>
      <c r="F156">
        <f t="shared" ref="F156:F175" si="1">E156-K156</f>
        <v>5.7937000000000002E-2</v>
      </c>
      <c r="G156">
        <v>4.6100000000000002E-2</v>
      </c>
      <c r="H156">
        <v>-3.5099999999999999E-2</v>
      </c>
      <c r="I156">
        <v>1.41E-2</v>
      </c>
      <c r="J156">
        <v>-1.9799999999999998E-2</v>
      </c>
      <c r="K156">
        <v>2.8999999999999998E-3</v>
      </c>
    </row>
    <row r="157" spans="1:11" x14ac:dyDescent="0.3">
      <c r="A157" t="s">
        <v>208</v>
      </c>
      <c r="B157">
        <v>2022</v>
      </c>
      <c r="C157">
        <v>12</v>
      </c>
      <c r="D157" s="2">
        <v>202212</v>
      </c>
      <c r="E157">
        <v>-5.3968000000000002E-2</v>
      </c>
      <c r="F157">
        <f t="shared" si="1"/>
        <v>-5.7267999999999999E-2</v>
      </c>
      <c r="G157">
        <v>-6.4100000000000004E-2</v>
      </c>
      <c r="H157">
        <v>-6.8999999999999999E-3</v>
      </c>
      <c r="I157">
        <v>1.34E-2</v>
      </c>
      <c r="J157">
        <v>4.53E-2</v>
      </c>
      <c r="K157">
        <v>3.3E-3</v>
      </c>
    </row>
    <row r="158" spans="1:11" x14ac:dyDescent="0.3">
      <c r="A158" t="s">
        <v>208</v>
      </c>
      <c r="B158">
        <v>2023</v>
      </c>
      <c r="C158">
        <v>1</v>
      </c>
      <c r="D158" s="2">
        <v>202301</v>
      </c>
      <c r="E158">
        <v>9.5028000000000001E-2</v>
      </c>
      <c r="F158">
        <f t="shared" si="1"/>
        <v>9.1527999999999998E-2</v>
      </c>
      <c r="G158">
        <v>6.6400000000000001E-2</v>
      </c>
      <c r="H158">
        <v>5.0099999999999999E-2</v>
      </c>
      <c r="I158">
        <v>-0.04</v>
      </c>
      <c r="J158">
        <v>-0.16020000000000001</v>
      </c>
      <c r="K158">
        <v>3.4999999999999996E-3</v>
      </c>
    </row>
    <row r="159" spans="1:11" x14ac:dyDescent="0.3">
      <c r="A159" t="s">
        <v>208</v>
      </c>
      <c r="B159">
        <v>2023</v>
      </c>
      <c r="C159">
        <v>2</v>
      </c>
      <c r="D159" s="2">
        <v>202302</v>
      </c>
      <c r="E159">
        <v>-8.0730000000000003E-3</v>
      </c>
      <c r="F159">
        <f t="shared" si="1"/>
        <v>-1.1473000000000001E-2</v>
      </c>
      <c r="G159">
        <v>-2.5899999999999999E-2</v>
      </c>
      <c r="H159">
        <v>1.1699999999999999E-2</v>
      </c>
      <c r="I159">
        <v>-8.3000000000000001E-3</v>
      </c>
      <c r="J159">
        <v>1.2999999999999999E-3</v>
      </c>
      <c r="K159">
        <v>3.4000000000000002E-3</v>
      </c>
    </row>
    <row r="160" spans="1:11" x14ac:dyDescent="0.3">
      <c r="A160" t="s">
        <v>208</v>
      </c>
      <c r="B160">
        <v>2023</v>
      </c>
      <c r="C160">
        <v>3</v>
      </c>
      <c r="D160" s="2">
        <v>202303</v>
      </c>
      <c r="E160">
        <v>-3.8656999999999997E-2</v>
      </c>
      <c r="F160">
        <f t="shared" si="1"/>
        <v>-4.2256999999999996E-2</v>
      </c>
      <c r="G160">
        <v>2.5099999999999997E-2</v>
      </c>
      <c r="H160">
        <v>-5.5099999999999996E-2</v>
      </c>
      <c r="I160">
        <v>-8.8699999999999987E-2</v>
      </c>
      <c r="J160">
        <v>-2.4500000000000001E-2</v>
      </c>
      <c r="K160">
        <v>3.5999999999999999E-3</v>
      </c>
    </row>
    <row r="161" spans="1:11" x14ac:dyDescent="0.3">
      <c r="A161" t="s">
        <v>208</v>
      </c>
      <c r="B161">
        <v>2023</v>
      </c>
      <c r="C161">
        <v>4</v>
      </c>
      <c r="D161" s="2">
        <v>202304</v>
      </c>
      <c r="E161">
        <v>-1.0581999999999999E-2</v>
      </c>
      <c r="F161">
        <f t="shared" si="1"/>
        <v>-1.4081999999999999E-2</v>
      </c>
      <c r="G161">
        <v>6.0999999999999995E-3</v>
      </c>
      <c r="H161">
        <v>-3.3599999999999998E-2</v>
      </c>
      <c r="I161">
        <v>-5.0000000000000001E-4</v>
      </c>
      <c r="J161">
        <v>1.6200000000000003E-2</v>
      </c>
      <c r="K161">
        <v>3.4999999999999996E-3</v>
      </c>
    </row>
    <row r="162" spans="1:11" x14ac:dyDescent="0.3">
      <c r="A162" t="s">
        <v>208</v>
      </c>
      <c r="B162">
        <v>2023</v>
      </c>
      <c r="C162">
        <v>5</v>
      </c>
      <c r="D162" s="2">
        <v>202305</v>
      </c>
      <c r="E162">
        <v>-3.6364E-2</v>
      </c>
      <c r="F162">
        <f t="shared" si="1"/>
        <v>-3.9964E-2</v>
      </c>
      <c r="G162">
        <v>3.4999999999999996E-3</v>
      </c>
      <c r="H162">
        <v>1.6E-2</v>
      </c>
      <c r="I162">
        <v>-7.7399999999999997E-2</v>
      </c>
      <c r="J162">
        <v>-6.5000000000000006E-3</v>
      </c>
      <c r="K162">
        <v>3.5999999999999999E-3</v>
      </c>
    </row>
    <row r="163" spans="1:11" x14ac:dyDescent="0.3">
      <c r="A163" t="s">
        <v>208</v>
      </c>
      <c r="B163">
        <v>2023</v>
      </c>
      <c r="C163">
        <v>6</v>
      </c>
      <c r="D163" s="2">
        <v>202306</v>
      </c>
      <c r="E163">
        <v>9.5449999999999993E-2</v>
      </c>
      <c r="F163">
        <f t="shared" si="1"/>
        <v>9.144999999999999E-2</v>
      </c>
      <c r="G163">
        <v>6.4699999999999994E-2</v>
      </c>
      <c r="H163">
        <v>1.55E-2</v>
      </c>
      <c r="I163">
        <v>-2E-3</v>
      </c>
      <c r="J163">
        <v>-2.35E-2</v>
      </c>
      <c r="K163">
        <v>4.0000000000000001E-3</v>
      </c>
    </row>
    <row r="164" spans="1:11" x14ac:dyDescent="0.3">
      <c r="A164" t="s">
        <v>208</v>
      </c>
      <c r="B164">
        <v>2023</v>
      </c>
      <c r="C164">
        <v>7</v>
      </c>
      <c r="D164" s="2">
        <v>202307</v>
      </c>
      <c r="E164">
        <v>4.3566000000000001E-2</v>
      </c>
      <c r="F164">
        <f t="shared" si="1"/>
        <v>3.9066000000000004E-2</v>
      </c>
      <c r="G164">
        <v>3.2099999999999997E-2</v>
      </c>
      <c r="H164">
        <v>2.0499999999999997E-2</v>
      </c>
      <c r="I164">
        <v>4.1100000000000005E-2</v>
      </c>
      <c r="J164">
        <v>-4.0500000000000001E-2</v>
      </c>
      <c r="K164">
        <v>4.5000000000000005E-3</v>
      </c>
    </row>
    <row r="165" spans="1:11" x14ac:dyDescent="0.3">
      <c r="A165" t="s">
        <v>208</v>
      </c>
      <c r="B165">
        <v>2023</v>
      </c>
      <c r="C165">
        <v>8</v>
      </c>
      <c r="D165" s="2">
        <v>202308</v>
      </c>
      <c r="E165">
        <v>-2.0388E-2</v>
      </c>
      <c r="F165">
        <f t="shared" si="1"/>
        <v>-2.4888E-2</v>
      </c>
      <c r="G165">
        <v>-2.3900000000000001E-2</v>
      </c>
      <c r="H165">
        <v>-3.2000000000000001E-2</v>
      </c>
      <c r="I165">
        <v>-1.0800000000000001E-2</v>
      </c>
      <c r="J165">
        <v>3.7699999999999997E-2</v>
      </c>
      <c r="K165">
        <v>4.5000000000000005E-3</v>
      </c>
    </row>
    <row r="166" spans="1:11" x14ac:dyDescent="0.3">
      <c r="A166" t="s">
        <v>208</v>
      </c>
      <c r="B166">
        <v>2023</v>
      </c>
      <c r="C166">
        <v>9</v>
      </c>
      <c r="D166" s="2">
        <v>202309</v>
      </c>
      <c r="E166">
        <v>-4.6580999999999997E-2</v>
      </c>
      <c r="F166">
        <f t="shared" si="1"/>
        <v>-5.0880999999999996E-2</v>
      </c>
      <c r="G166">
        <v>-5.2400000000000002E-2</v>
      </c>
      <c r="H166">
        <v>-2.4900000000000002E-2</v>
      </c>
      <c r="I166">
        <v>1.4499999999999999E-2</v>
      </c>
      <c r="J166">
        <v>2.3999999999999998E-3</v>
      </c>
      <c r="K166">
        <v>4.3E-3</v>
      </c>
    </row>
    <row r="167" spans="1:11" x14ac:dyDescent="0.3">
      <c r="A167" t="s">
        <v>208</v>
      </c>
      <c r="B167">
        <v>2023</v>
      </c>
      <c r="C167">
        <v>10</v>
      </c>
      <c r="D167" s="2">
        <v>202310</v>
      </c>
      <c r="E167">
        <v>-5.7173000000000002E-2</v>
      </c>
      <c r="F167">
        <f t="shared" si="1"/>
        <v>-6.1872999999999997E-2</v>
      </c>
      <c r="G167">
        <v>-3.1800000000000002E-2</v>
      </c>
      <c r="H167">
        <v>-3.8800000000000001E-2</v>
      </c>
      <c r="I167">
        <v>1.9E-3</v>
      </c>
      <c r="J167">
        <v>1.6799999999999999E-2</v>
      </c>
      <c r="K167">
        <v>4.6999999999999993E-3</v>
      </c>
    </row>
    <row r="168" spans="1:11" x14ac:dyDescent="0.3">
      <c r="A168" t="s">
        <v>208</v>
      </c>
      <c r="B168">
        <v>2023</v>
      </c>
      <c r="C168">
        <v>11</v>
      </c>
      <c r="D168" s="2">
        <v>202311</v>
      </c>
      <c r="E168">
        <v>9.1509999999999994E-2</v>
      </c>
      <c r="F168">
        <f t="shared" si="1"/>
        <v>8.7109999999999993E-2</v>
      </c>
      <c r="G168">
        <v>8.8300000000000003E-2</v>
      </c>
      <c r="H168">
        <v>-2.9999999999999997E-4</v>
      </c>
      <c r="I168">
        <v>1.66E-2</v>
      </c>
      <c r="J168">
        <v>2.76E-2</v>
      </c>
      <c r="K168">
        <v>4.4000000000000003E-3</v>
      </c>
    </row>
    <row r="169" spans="1:11" x14ac:dyDescent="0.3">
      <c r="A169" t="s">
        <v>208</v>
      </c>
      <c r="B169">
        <v>2023</v>
      </c>
      <c r="C169">
        <v>12</v>
      </c>
      <c r="D169" s="2">
        <v>202312</v>
      </c>
      <c r="E169">
        <v>8.6587999999999998E-2</v>
      </c>
      <c r="F169">
        <f t="shared" si="1"/>
        <v>8.2288E-2</v>
      </c>
      <c r="G169">
        <v>4.87E-2</v>
      </c>
      <c r="H169">
        <v>6.3600000000000004E-2</v>
      </c>
      <c r="I169">
        <v>4.9200000000000001E-2</v>
      </c>
      <c r="J169">
        <v>-5.4800000000000001E-2</v>
      </c>
      <c r="K169">
        <v>4.3E-3</v>
      </c>
    </row>
    <row r="170" spans="1:11" x14ac:dyDescent="0.3">
      <c r="A170" t="s">
        <v>208</v>
      </c>
      <c r="B170">
        <v>2024</v>
      </c>
      <c r="C170">
        <v>1</v>
      </c>
      <c r="D170" s="2">
        <v>202401</v>
      </c>
      <c r="E170">
        <v>-2.1000000000000001E-2</v>
      </c>
      <c r="F170">
        <f t="shared" si="1"/>
        <v>-2.5700000000000001E-2</v>
      </c>
      <c r="G170">
        <v>6.9999999999999993E-3</v>
      </c>
      <c r="H170">
        <v>-5.0199999999999995E-2</v>
      </c>
      <c r="I170">
        <v>-2.4700000000000003E-2</v>
      </c>
      <c r="J170">
        <v>5.0799999999999998E-2</v>
      </c>
      <c r="K170">
        <v>4.6999999999999993E-3</v>
      </c>
    </row>
    <row r="171" spans="1:11" x14ac:dyDescent="0.3">
      <c r="A171" t="s">
        <v>208</v>
      </c>
      <c r="B171">
        <v>2024</v>
      </c>
      <c r="C171">
        <v>2</v>
      </c>
      <c r="D171" s="2">
        <v>202402</v>
      </c>
      <c r="E171">
        <v>5.9243999999999998E-2</v>
      </c>
      <c r="F171">
        <f t="shared" si="1"/>
        <v>5.5043999999999996E-2</v>
      </c>
      <c r="G171">
        <v>5.0700000000000002E-2</v>
      </c>
      <c r="H171">
        <v>-2.2000000000000001E-3</v>
      </c>
      <c r="I171">
        <v>-3.5200000000000002E-2</v>
      </c>
      <c r="J171">
        <v>4.9800000000000004E-2</v>
      </c>
      <c r="K171">
        <v>4.1999999999999997E-3</v>
      </c>
    </row>
    <row r="172" spans="1:11" x14ac:dyDescent="0.3">
      <c r="A172" t="s">
        <v>208</v>
      </c>
      <c r="B172">
        <v>2024</v>
      </c>
      <c r="C172">
        <v>3</v>
      </c>
      <c r="D172" s="2">
        <v>202403</v>
      </c>
      <c r="E172">
        <v>5.4966000000000001E-2</v>
      </c>
      <c r="F172">
        <f t="shared" si="1"/>
        <v>5.0666000000000003E-2</v>
      </c>
      <c r="G172">
        <v>2.8300000000000002E-2</v>
      </c>
      <c r="H172">
        <v>-2.5099999999999997E-2</v>
      </c>
      <c r="I172">
        <v>4.2099999999999999E-2</v>
      </c>
      <c r="J172">
        <v>-4.0000000000000001E-3</v>
      </c>
      <c r="K172">
        <v>4.3E-3</v>
      </c>
    </row>
    <row r="173" spans="1:11" x14ac:dyDescent="0.3">
      <c r="A173" t="s">
        <v>208</v>
      </c>
      <c r="B173">
        <v>2024</v>
      </c>
      <c r="C173">
        <v>4</v>
      </c>
      <c r="D173" s="2">
        <v>202404</v>
      </c>
      <c r="E173">
        <v>-5.9415000000000003E-2</v>
      </c>
      <c r="F173">
        <f t="shared" si="1"/>
        <v>-6.4115000000000005E-2</v>
      </c>
      <c r="G173">
        <v>-4.6699999999999998E-2</v>
      </c>
      <c r="H173">
        <v>-2.3900000000000001E-2</v>
      </c>
      <c r="I173">
        <v>-5.1999999999999998E-3</v>
      </c>
      <c r="J173">
        <v>-4.1999999999999997E-3</v>
      </c>
      <c r="K173">
        <v>4.6999999999999993E-3</v>
      </c>
    </row>
    <row r="174" spans="1:11" x14ac:dyDescent="0.3">
      <c r="A174" t="s">
        <v>208</v>
      </c>
      <c r="B174">
        <v>2024</v>
      </c>
      <c r="C174">
        <v>5</v>
      </c>
      <c r="D174" s="2">
        <v>202405</v>
      </c>
      <c r="E174">
        <v>4.2759999999999999E-2</v>
      </c>
      <c r="F174">
        <f t="shared" si="1"/>
        <v>3.8359999999999998E-2</v>
      </c>
      <c r="G174">
        <v>4.3400000000000001E-2</v>
      </c>
      <c r="H174">
        <v>7.8000000000000005E-3</v>
      </c>
      <c r="I174">
        <v>-1.66E-2</v>
      </c>
      <c r="J174">
        <v>-2.0000000000000001E-4</v>
      </c>
      <c r="K174">
        <v>4.4000000000000003E-3</v>
      </c>
    </row>
    <row r="175" spans="1:11" x14ac:dyDescent="0.3">
      <c r="A175" t="s">
        <v>208</v>
      </c>
      <c r="B175">
        <v>2024</v>
      </c>
      <c r="C175">
        <v>6</v>
      </c>
      <c r="D175" s="2">
        <v>202406</v>
      </c>
      <c r="E175">
        <v>-1.5842999999999999E-2</v>
      </c>
      <c r="F175">
        <f t="shared" si="1"/>
        <v>-1.9942999999999999E-2</v>
      </c>
      <c r="G175">
        <v>2.7699999999999999E-2</v>
      </c>
      <c r="H175">
        <v>-3.0600000000000002E-2</v>
      </c>
      <c r="I175">
        <v>-3.3099999999999997E-2</v>
      </c>
      <c r="J175">
        <v>9.0000000000000011E-3</v>
      </c>
      <c r="K175">
        <v>4.0999999999999995E-3</v>
      </c>
    </row>
    <row r="176" spans="1:11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75"/>
  <sheetViews>
    <sheetView workbookViewId="0">
      <pane xSplit="4" ySplit="1" topLeftCell="G164" activePane="bottomRight" state="frozen"/>
      <selection pane="topRight" activeCell="E1" sqref="E1"/>
      <selection pane="bottomLeft" activeCell="A2" sqref="A2"/>
      <selection pane="bottomRight" activeCell="O2" sqref="O2:O175"/>
    </sheetView>
  </sheetViews>
  <sheetFormatPr defaultColWidth="8.77734375" defaultRowHeight="14.4" x14ac:dyDescent="0.3"/>
  <cols>
    <col min="1" max="1" width="10.109375" customWidth="1"/>
    <col min="2" max="14" width="8.77734375" customWidth="1"/>
    <col min="15" max="15" width="19.6640625" style="27" bestFit="1" customWidth="1"/>
    <col min="16" max="21" width="8.77734375" customWidth="1"/>
    <col min="22" max="24" width="9.44140625" bestFit="1" customWidth="1"/>
    <col min="25" max="25" width="12.77734375" bestFit="1" customWidth="1"/>
    <col min="26" max="26" width="12.6640625" bestFit="1" customWidth="1"/>
  </cols>
  <sheetData>
    <row r="1" spans="1:20" x14ac:dyDescent="0.3">
      <c r="A1" t="s">
        <v>18</v>
      </c>
      <c r="B1" t="s">
        <v>0</v>
      </c>
      <c r="C1" s="1" t="s">
        <v>2</v>
      </c>
      <c r="D1" t="s">
        <v>20</v>
      </c>
      <c r="E1" s="2" t="s">
        <v>23</v>
      </c>
      <c r="F1" t="s">
        <v>198</v>
      </c>
      <c r="G1" t="s">
        <v>200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s="27" t="s">
        <v>21</v>
      </c>
      <c r="P1" t="s">
        <v>3</v>
      </c>
      <c r="Q1" t="s">
        <v>4</v>
      </c>
      <c r="R1" t="s">
        <v>5</v>
      </c>
      <c r="S1" t="s">
        <v>7</v>
      </c>
      <c r="T1" t="s">
        <v>6</v>
      </c>
    </row>
    <row r="2" spans="1:20" x14ac:dyDescent="0.3">
      <c r="A2" s="2" t="s">
        <v>19</v>
      </c>
      <c r="B2">
        <v>2010</v>
      </c>
      <c r="C2">
        <v>1</v>
      </c>
      <c r="D2" s="2">
        <v>201001</v>
      </c>
      <c r="E2">
        <f>VLOOKUP($D2,BEQAX!$D$2:$F205,3,FALSE)</f>
        <v>-3.5909000000000003E-2</v>
      </c>
      <c r="F2">
        <f>VLOOKUP($D2,FMAGX!$D$2:$F$189,3,FALSE)</f>
        <v>-4.3687999999999998E-2</v>
      </c>
      <c r="G2">
        <f>VLOOKUP($D2,MUEAX!$D$2:$F$205,3,FALSE)</f>
        <v>-3.6881999999999998E-2</v>
      </c>
      <c r="H2">
        <f>VLOOKUP($D2,CZA!$D$2:$F$205,3,FALSE)</f>
        <v>-3.3288999999999999E-2</v>
      </c>
      <c r="O2" s="27">
        <f>AVERAGEIF(E2:N2, "&lt;&gt;")</f>
        <v>-3.7442000000000003E-2</v>
      </c>
      <c r="P2">
        <v>-3.3599999999999998E-2</v>
      </c>
      <c r="Q2">
        <v>4.0000000000000001E-3</v>
      </c>
      <c r="R2">
        <v>4.3E-3</v>
      </c>
      <c r="S2">
        <v>-5.4000000000000006E-2</v>
      </c>
      <c r="T2">
        <v>0</v>
      </c>
    </row>
    <row r="3" spans="1:20" x14ac:dyDescent="0.3">
      <c r="A3" s="2" t="s">
        <v>19</v>
      </c>
      <c r="B3">
        <v>2010</v>
      </c>
      <c r="C3">
        <v>2</v>
      </c>
      <c r="D3" s="2">
        <v>201002</v>
      </c>
      <c r="E3">
        <f>VLOOKUP($D3,BEQAX!$D$2:$F206,3,FALSE)</f>
        <v>3.8374999999999999E-2</v>
      </c>
      <c r="F3">
        <f>VLOOKUP($D3,FMAGX!$D$2:$F$189,3,FALSE)</f>
        <v>3.0075999999999999E-2</v>
      </c>
      <c r="G3">
        <f>VLOOKUP($D3,MUEAX!$D$2:$F$205,3,FALSE)</f>
        <v>4.6996999999999997E-2</v>
      </c>
      <c r="H3">
        <f>VLOOKUP($D3,CZA!$D$2:$F$205,3,FALSE)</f>
        <v>4.4077999999999999E-2</v>
      </c>
      <c r="O3" s="27">
        <f t="shared" ref="O3:O66" si="0">AVERAGEIF(E3:N3, "&lt;&gt;")</f>
        <v>3.98815E-2</v>
      </c>
      <c r="P3">
        <v>3.4000000000000002E-2</v>
      </c>
      <c r="Q3">
        <v>1.1899999999999999E-2</v>
      </c>
      <c r="R3">
        <v>3.2199999999999999E-2</v>
      </c>
      <c r="S3">
        <v>3.7400000000000003E-2</v>
      </c>
      <c r="T3">
        <v>0</v>
      </c>
    </row>
    <row r="4" spans="1:20" x14ac:dyDescent="0.3">
      <c r="A4" s="2" t="s">
        <v>19</v>
      </c>
      <c r="B4">
        <v>2010</v>
      </c>
      <c r="C4">
        <v>3</v>
      </c>
      <c r="D4" s="2">
        <v>201003</v>
      </c>
      <c r="E4">
        <f>VLOOKUP($D4,BEQAX!$D$2:$F207,3,FALSE)</f>
        <v>5.4247999999999998E-2</v>
      </c>
      <c r="F4">
        <f>VLOOKUP($D4,FMAGX!$D$2:$F$189,3,FALSE)</f>
        <v>6.6187999999999997E-2</v>
      </c>
      <c r="G4">
        <f>VLOOKUP($D4,MUEAX!$D$2:$F$205,3,FALSE)</f>
        <v>6.2243999999999994E-2</v>
      </c>
      <c r="H4">
        <f>VLOOKUP($D4,CZA!$D$2:$F$205,3,FALSE)</f>
        <v>6.5812999999999997E-2</v>
      </c>
      <c r="O4" s="27">
        <f t="shared" si="0"/>
        <v>6.2123249999999991E-2</v>
      </c>
      <c r="P4">
        <v>6.3099999999999989E-2</v>
      </c>
      <c r="Q4">
        <v>1.4800000000000001E-2</v>
      </c>
      <c r="R4">
        <v>2.2099999999999998E-2</v>
      </c>
      <c r="S4">
        <v>3.7599999999999995E-2</v>
      </c>
      <c r="T4">
        <v>1E-4</v>
      </c>
    </row>
    <row r="5" spans="1:20" x14ac:dyDescent="0.3">
      <c r="A5" s="2" t="s">
        <v>19</v>
      </c>
      <c r="B5">
        <v>2010</v>
      </c>
      <c r="C5">
        <v>4</v>
      </c>
      <c r="D5" s="2">
        <v>201004</v>
      </c>
      <c r="E5">
        <f>VLOOKUP($D5,BEQAX!$D$2:$F208,3,FALSE)</f>
        <v>1.5879000000000001E-2</v>
      </c>
      <c r="F5">
        <f>VLOOKUP($D5,FMAGX!$D$2:$F$189,3,FALSE)</f>
        <v>1.4406E-2</v>
      </c>
      <c r="G5">
        <f>VLOOKUP($D5,MUEAX!$D$2:$F$205,3,FALSE)</f>
        <v>1.7897E-2</v>
      </c>
      <c r="H5">
        <f>VLOOKUP($D5,CZA!$D$2:$F$205,3,FALSE)</f>
        <v>3.2103E-2</v>
      </c>
      <c r="O5" s="27">
        <f t="shared" si="0"/>
        <v>2.0071249999999999E-2</v>
      </c>
      <c r="P5">
        <v>0.02</v>
      </c>
      <c r="Q5">
        <v>4.87E-2</v>
      </c>
      <c r="R5">
        <v>2.8900000000000002E-2</v>
      </c>
      <c r="S5">
        <v>3.1600000000000003E-2</v>
      </c>
      <c r="T5">
        <v>1E-4</v>
      </c>
    </row>
    <row r="6" spans="1:20" x14ac:dyDescent="0.3">
      <c r="A6" s="2" t="s">
        <v>19</v>
      </c>
      <c r="B6">
        <v>2010</v>
      </c>
      <c r="C6">
        <v>5</v>
      </c>
      <c r="D6" s="2">
        <v>201005</v>
      </c>
      <c r="E6">
        <f>VLOOKUP($D6,BEQAX!$D$2:$F209,3,FALSE)</f>
        <v>-7.4680999999999997E-2</v>
      </c>
      <c r="F6">
        <f>VLOOKUP($D6,FMAGX!$D$2:$F$189,3,FALSE)</f>
        <v>-8.1079999999999999E-2</v>
      </c>
      <c r="G6">
        <f>VLOOKUP($D6,MUEAX!$D$2:$F$205,3,FALSE)</f>
        <v>-7.7732999999999997E-2</v>
      </c>
      <c r="H6">
        <f>VLOOKUP($D6,CZA!$D$2:$F$205,3,FALSE)</f>
        <v>-6.9251000000000007E-2</v>
      </c>
      <c r="O6" s="27">
        <f t="shared" si="0"/>
        <v>-7.5686249999999997E-2</v>
      </c>
      <c r="P6">
        <v>-7.8899999999999998E-2</v>
      </c>
      <c r="Q6">
        <v>8.9999999999999998E-4</v>
      </c>
      <c r="R6">
        <v>-2.4399999999999998E-2</v>
      </c>
      <c r="S6">
        <v>-2.5000000000000001E-3</v>
      </c>
      <c r="T6">
        <v>1E-4</v>
      </c>
    </row>
    <row r="7" spans="1:20" x14ac:dyDescent="0.3">
      <c r="A7" s="2" t="s">
        <v>19</v>
      </c>
      <c r="B7">
        <v>2010</v>
      </c>
      <c r="C7">
        <v>6</v>
      </c>
      <c r="D7" s="2">
        <v>201006</v>
      </c>
      <c r="E7">
        <f>VLOOKUP($D7,BEQAX!$D$2:$F210,3,FALSE)</f>
        <v>-5.7666000000000002E-2</v>
      </c>
      <c r="F7">
        <f>VLOOKUP($D7,FMAGX!$D$2:$F$189,3,FALSE)</f>
        <v>-6.4796000000000006E-2</v>
      </c>
      <c r="G7">
        <f>VLOOKUP($D7,MUEAX!$D$2:$F$205,3,FALSE)</f>
        <v>-5.7600000000000005E-2</v>
      </c>
      <c r="H7">
        <f>VLOOKUP($D7,CZA!$D$2:$F$205,3,FALSE)</f>
        <v>-2.7751999999999999E-2</v>
      </c>
      <c r="O7" s="27">
        <f t="shared" si="0"/>
        <v>-5.1953500000000007E-2</v>
      </c>
      <c r="P7">
        <v>-5.57E-2</v>
      </c>
      <c r="Q7">
        <v>-1.8100000000000002E-2</v>
      </c>
      <c r="R7">
        <v>-4.7E-2</v>
      </c>
      <c r="S7">
        <v>-2.76E-2</v>
      </c>
      <c r="T7">
        <v>1E-4</v>
      </c>
    </row>
    <row r="8" spans="1:20" x14ac:dyDescent="0.3">
      <c r="A8" s="2" t="s">
        <v>19</v>
      </c>
      <c r="B8">
        <v>2010</v>
      </c>
      <c r="C8">
        <v>7</v>
      </c>
      <c r="D8" s="2">
        <v>201007</v>
      </c>
      <c r="E8">
        <f>VLOOKUP($D8,BEQAX!$D$2:$F211,3,FALSE)</f>
        <v>6.3891000000000003E-2</v>
      </c>
      <c r="F8">
        <f>VLOOKUP($D8,FMAGX!$D$2:$F$189,3,FALSE)</f>
        <v>5.0545999999999994E-2</v>
      </c>
      <c r="G8">
        <f>VLOOKUP($D8,MUEAX!$D$2:$F$205,3,FALSE)</f>
        <v>6.6212999999999994E-2</v>
      </c>
      <c r="H8">
        <f>VLOOKUP($D8,CZA!$D$2:$F$205,3,FALSE)</f>
        <v>6.0595999999999997E-2</v>
      </c>
      <c r="O8" s="27">
        <f t="shared" si="0"/>
        <v>6.031149999999999E-2</v>
      </c>
      <c r="P8">
        <v>6.93E-2</v>
      </c>
      <c r="Q8">
        <v>2E-3</v>
      </c>
      <c r="R8">
        <v>-3.0999999999999999E-3</v>
      </c>
      <c r="S8">
        <v>1.8799999999999997E-2</v>
      </c>
      <c r="T8">
        <v>1E-4</v>
      </c>
    </row>
    <row r="9" spans="1:20" x14ac:dyDescent="0.3">
      <c r="A9" s="2" t="s">
        <v>19</v>
      </c>
      <c r="B9">
        <v>2010</v>
      </c>
      <c r="C9">
        <v>8</v>
      </c>
      <c r="D9" s="2">
        <v>201008</v>
      </c>
      <c r="E9">
        <f>VLOOKUP($D9,BEQAX!$D$2:$F212,3,FALSE)</f>
        <v>-5.2041000000000004E-2</v>
      </c>
      <c r="F9">
        <f>VLOOKUP($D9,FMAGX!$D$2:$F$189,3,FALSE)</f>
        <v>-5.9304000000000003E-2</v>
      </c>
      <c r="G9">
        <f>VLOOKUP($D9,MUEAX!$D$2:$F$205,3,FALSE)</f>
        <v>-4.7364000000000003E-2</v>
      </c>
      <c r="H9">
        <f>VLOOKUP($D9,CZA!$D$2:$F$205,3,FALSE)</f>
        <v>-3.8916000000000006E-2</v>
      </c>
      <c r="O9" s="27">
        <f t="shared" si="0"/>
        <v>-4.9406249999999999E-2</v>
      </c>
      <c r="P9">
        <v>-4.7699999999999992E-2</v>
      </c>
      <c r="Q9">
        <v>-0.03</v>
      </c>
      <c r="R9">
        <v>-1.9E-2</v>
      </c>
      <c r="S9">
        <v>-5.9999999999999995E-4</v>
      </c>
      <c r="T9">
        <v>1E-4</v>
      </c>
    </row>
    <row r="10" spans="1:20" x14ac:dyDescent="0.3">
      <c r="A10" s="2" t="s">
        <v>19</v>
      </c>
      <c r="B10">
        <v>2010</v>
      </c>
      <c r="C10">
        <v>9</v>
      </c>
      <c r="D10" s="2">
        <v>201009</v>
      </c>
      <c r="E10">
        <f>VLOOKUP($D10,BEQAX!$D$2:$F213,3,FALSE)</f>
        <v>8.7558999999999998E-2</v>
      </c>
      <c r="F10">
        <f>VLOOKUP($D10,FMAGX!$D$2:$F$189,3,FALSE)</f>
        <v>0.10804999999999999</v>
      </c>
      <c r="G10">
        <f>VLOOKUP($D10,MUEAX!$D$2:$F$205,3,FALSE)</f>
        <v>8.5192000000000004E-2</v>
      </c>
      <c r="H10">
        <f>VLOOKUP($D10,CZA!$D$2:$F$205,3,FALSE)</f>
        <v>9.7376999999999991E-2</v>
      </c>
      <c r="O10" s="27">
        <f t="shared" si="0"/>
        <v>9.454449999999999E-2</v>
      </c>
      <c r="P10">
        <v>9.5399999999999985E-2</v>
      </c>
      <c r="Q10">
        <v>3.9599999999999996E-2</v>
      </c>
      <c r="R10">
        <v>-3.1600000000000003E-2</v>
      </c>
      <c r="S10">
        <v>1.41E-2</v>
      </c>
      <c r="T10">
        <v>1E-4</v>
      </c>
    </row>
    <row r="11" spans="1:20" x14ac:dyDescent="0.3">
      <c r="A11" s="2" t="s">
        <v>19</v>
      </c>
      <c r="B11">
        <v>2010</v>
      </c>
      <c r="C11">
        <v>10</v>
      </c>
      <c r="D11" s="2">
        <v>201010</v>
      </c>
      <c r="E11">
        <f>VLOOKUP($D11,BEQAX!$D$2:$F214,3,FALSE)</f>
        <v>4.0726999999999999E-2</v>
      </c>
      <c r="F11">
        <f>VLOOKUP($D11,FMAGX!$D$2:$F$189,3,FALSE)</f>
        <v>3.6206999999999996E-2</v>
      </c>
      <c r="G11">
        <f>VLOOKUP($D11,MUEAX!$D$2:$F$205,3,FALSE)</f>
        <v>4.6411999999999995E-2</v>
      </c>
      <c r="H11">
        <f>VLOOKUP($D11,CZA!$D$2:$F$205,3,FALSE)</f>
        <v>3.5443999999999996E-2</v>
      </c>
      <c r="O11" s="27">
        <f t="shared" si="0"/>
        <v>3.9697499999999997E-2</v>
      </c>
      <c r="P11">
        <v>3.8800000000000001E-2</v>
      </c>
      <c r="Q11">
        <v>1.1299999999999999E-2</v>
      </c>
      <c r="R11">
        <v>-2.4199999999999999E-2</v>
      </c>
      <c r="S11">
        <v>1.5800000000000002E-2</v>
      </c>
      <c r="T11">
        <v>1E-4</v>
      </c>
    </row>
    <row r="12" spans="1:20" x14ac:dyDescent="0.3">
      <c r="A12" s="2" t="s">
        <v>19</v>
      </c>
      <c r="B12">
        <v>2010</v>
      </c>
      <c r="C12">
        <v>11</v>
      </c>
      <c r="D12" s="2">
        <v>201011</v>
      </c>
      <c r="E12">
        <f>VLOOKUP($D12,BEQAX!$D$2:$F215,3,FALSE)</f>
        <v>1.428E-3</v>
      </c>
      <c r="F12">
        <f>VLOOKUP($D12,FMAGX!$D$2:$F$189,3,FALSE)</f>
        <v>1.3525000000000001E-2</v>
      </c>
      <c r="G12">
        <f>VLOOKUP($D12,MUEAX!$D$2:$F$205,3,FALSE)</f>
        <v>6.0299999999999998E-3</v>
      </c>
      <c r="H12">
        <f>VLOOKUP($D12,CZA!$D$2:$F$205,3,FALSE)</f>
        <v>7.8270000000000006E-3</v>
      </c>
      <c r="O12" s="27">
        <f t="shared" si="0"/>
        <v>7.2025000000000006E-3</v>
      </c>
      <c r="P12">
        <v>6.0000000000000001E-3</v>
      </c>
      <c r="Q12">
        <v>3.7599999999999995E-2</v>
      </c>
      <c r="R12">
        <v>-9.5999999999999992E-3</v>
      </c>
      <c r="S12">
        <v>2.6600000000000002E-2</v>
      </c>
      <c r="T12">
        <v>1E-4</v>
      </c>
    </row>
    <row r="13" spans="1:20" x14ac:dyDescent="0.3">
      <c r="A13" s="2" t="s">
        <v>19</v>
      </c>
      <c r="B13">
        <v>2010</v>
      </c>
      <c r="C13">
        <v>12</v>
      </c>
      <c r="D13" s="2">
        <v>201012</v>
      </c>
      <c r="E13">
        <f>VLOOKUP($D13,BEQAX!$D$2:$F216,3,FALSE)</f>
        <v>6.1954999999999996E-2</v>
      </c>
      <c r="F13">
        <f>VLOOKUP($D13,FMAGX!$D$2:$F$189,3,FALSE)</f>
        <v>6.6492999999999997E-2</v>
      </c>
      <c r="G13">
        <f>VLOOKUP($D13,MUEAX!$D$2:$F$205,3,FALSE)</f>
        <v>5.4912999999999997E-2</v>
      </c>
      <c r="H13">
        <f>VLOOKUP($D13,CZA!$D$2:$F$205,3,FALSE)</f>
        <v>4.9428E-2</v>
      </c>
      <c r="O13" s="27">
        <f t="shared" si="0"/>
        <v>5.8197249999999999E-2</v>
      </c>
      <c r="P13">
        <v>6.8199999999999997E-2</v>
      </c>
      <c r="Q13">
        <v>7.3000000000000001E-3</v>
      </c>
      <c r="R13">
        <v>3.6900000000000002E-2</v>
      </c>
      <c r="S13">
        <v>-3.0299999999999997E-2</v>
      </c>
      <c r="T13">
        <v>1E-4</v>
      </c>
    </row>
    <row r="14" spans="1:20" x14ac:dyDescent="0.3">
      <c r="A14" s="2" t="s">
        <v>19</v>
      </c>
      <c r="B14">
        <v>2011</v>
      </c>
      <c r="C14">
        <v>1</v>
      </c>
      <c r="D14" s="2">
        <v>201101</v>
      </c>
      <c r="E14">
        <f>VLOOKUP($D14,BEQAX!$D$2:$F217,3,FALSE)</f>
        <v>1.6662E-2</v>
      </c>
      <c r="F14">
        <f>VLOOKUP($D14,FMAGX!$D$2:$F$189,3,FALSE)</f>
        <v>1.6085000000000002E-2</v>
      </c>
      <c r="G14">
        <f>VLOOKUP($D14,MUEAX!$D$2:$F$205,3,FALSE)</f>
        <v>2.1766000000000001E-2</v>
      </c>
      <c r="H14">
        <f>VLOOKUP($D14,CZA!$D$2:$F$205,3,FALSE)</f>
        <v>3.0874000000000002E-2</v>
      </c>
      <c r="O14" s="27">
        <f t="shared" si="0"/>
        <v>2.1346750000000001E-2</v>
      </c>
      <c r="P14">
        <v>1.9900000000000001E-2</v>
      </c>
      <c r="Q14">
        <v>-2.5000000000000001E-2</v>
      </c>
      <c r="R14">
        <v>8.199999999999999E-3</v>
      </c>
      <c r="S14">
        <v>-2.8999999999999998E-3</v>
      </c>
      <c r="T14">
        <v>1E-4</v>
      </c>
    </row>
    <row r="15" spans="1:20" x14ac:dyDescent="0.3">
      <c r="A15" s="2" t="s">
        <v>19</v>
      </c>
      <c r="B15">
        <v>2011</v>
      </c>
      <c r="C15">
        <v>2</v>
      </c>
      <c r="D15" s="2">
        <v>201102</v>
      </c>
      <c r="E15">
        <f>VLOOKUP($D15,BEQAX!$D$2:$F218,3,FALSE)</f>
        <v>3.5698000000000001E-2</v>
      </c>
      <c r="F15">
        <f>VLOOKUP($D15,FMAGX!$D$2:$F$189,3,FALSE)</f>
        <v>4.1503999999999999E-2</v>
      </c>
      <c r="G15">
        <f>VLOOKUP($D15,MUEAX!$D$2:$F$205,3,FALSE)</f>
        <v>3.9129999999999998E-2</v>
      </c>
      <c r="H15">
        <f>VLOOKUP($D15,CZA!$D$2:$F$205,3,FALSE)</f>
        <v>3.6956999999999997E-2</v>
      </c>
      <c r="O15" s="27">
        <f t="shared" si="0"/>
        <v>3.8322249999999995E-2</v>
      </c>
      <c r="P15">
        <v>3.49E-2</v>
      </c>
      <c r="Q15">
        <v>1.5300000000000001E-2</v>
      </c>
      <c r="R15">
        <v>1.2699999999999999E-2</v>
      </c>
      <c r="S15">
        <v>1.9900000000000001E-2</v>
      </c>
      <c r="T15">
        <v>1E-4</v>
      </c>
    </row>
    <row r="16" spans="1:20" x14ac:dyDescent="0.3">
      <c r="A16" s="2" t="s">
        <v>19</v>
      </c>
      <c r="B16">
        <v>2011</v>
      </c>
      <c r="C16">
        <v>3</v>
      </c>
      <c r="D16" s="2">
        <v>201103</v>
      </c>
      <c r="E16">
        <f>VLOOKUP($D16,BEQAX!$D$2:$F219,3,FALSE)</f>
        <v>8.201E-3</v>
      </c>
      <c r="F16">
        <f>VLOOKUP($D16,FMAGX!$D$2:$F$189,3,FALSE)</f>
        <v>-4.0550000000000004E-3</v>
      </c>
      <c r="G16">
        <f>VLOOKUP($D16,MUEAX!$D$2:$F$205,3,FALSE)</f>
        <v>1.273E-3</v>
      </c>
      <c r="H16">
        <f>VLOOKUP($D16,CZA!$D$2:$F$205,3,FALSE)</f>
        <v>1.9452000000000001E-2</v>
      </c>
      <c r="O16" s="27">
        <f t="shared" si="0"/>
        <v>6.2177500000000002E-3</v>
      </c>
      <c r="P16">
        <v>4.5999999999999999E-3</v>
      </c>
      <c r="Q16">
        <v>2.5399999999999999E-2</v>
      </c>
      <c r="R16">
        <v>-1.83E-2</v>
      </c>
      <c r="S16">
        <v>3.4000000000000002E-2</v>
      </c>
      <c r="T16">
        <v>1E-4</v>
      </c>
    </row>
    <row r="17" spans="1:20" x14ac:dyDescent="0.3">
      <c r="A17" s="2" t="s">
        <v>19</v>
      </c>
      <c r="B17">
        <v>2011</v>
      </c>
      <c r="C17">
        <v>4</v>
      </c>
      <c r="D17" s="2">
        <v>201104</v>
      </c>
      <c r="E17">
        <f>VLOOKUP($D17,BEQAX!$D$2:$F220,3,FALSE)</f>
        <v>3.2098000000000002E-2</v>
      </c>
      <c r="F17">
        <f>VLOOKUP($D17,FMAGX!$D$2:$F$189,3,FALSE)</f>
        <v>2.5146000000000002E-2</v>
      </c>
      <c r="G17">
        <f>VLOOKUP($D17,MUEAX!$D$2:$F$205,3,FALSE)</f>
        <v>3.3584999999999997E-2</v>
      </c>
      <c r="H17">
        <f>VLOOKUP($D17,CZA!$D$2:$F$205,3,FALSE)</f>
        <v>3.0880000000000001E-2</v>
      </c>
      <c r="O17" s="27">
        <f t="shared" si="0"/>
        <v>3.0427249999999999E-2</v>
      </c>
      <c r="P17">
        <v>2.8999999999999998E-2</v>
      </c>
      <c r="Q17">
        <v>-3.8E-3</v>
      </c>
      <c r="R17">
        <v>-2.4300000000000002E-2</v>
      </c>
      <c r="S17">
        <v>4.0000000000000002E-4</v>
      </c>
      <c r="T17">
        <v>0</v>
      </c>
    </row>
    <row r="18" spans="1:20" x14ac:dyDescent="0.3">
      <c r="A18" s="2" t="s">
        <v>19</v>
      </c>
      <c r="B18">
        <v>2011</v>
      </c>
      <c r="C18">
        <v>5</v>
      </c>
      <c r="D18" s="2">
        <v>201105</v>
      </c>
      <c r="E18">
        <f>VLOOKUP($D18,BEQAX!$D$2:$F221,3,FALSE)</f>
        <v>-1.1389E-2</v>
      </c>
      <c r="F18">
        <f>VLOOKUP($D18,FMAGX!$D$2:$F$189,3,FALSE)</f>
        <v>-2.2248E-2</v>
      </c>
      <c r="G18">
        <f>VLOOKUP($D18,MUEAX!$D$2:$F$205,3,FALSE)</f>
        <v>-3.3159999999999999E-3</v>
      </c>
      <c r="H18">
        <f>VLOOKUP($D18,CZA!$D$2:$F$205,3,FALSE)</f>
        <v>-6.7080000000000004E-3</v>
      </c>
      <c r="O18" s="27">
        <f t="shared" si="0"/>
        <v>-1.091525E-2</v>
      </c>
      <c r="P18">
        <v>-1.2699999999999999E-2</v>
      </c>
      <c r="Q18">
        <v>-5.8999999999999999E-3</v>
      </c>
      <c r="R18">
        <v>-2.12E-2</v>
      </c>
      <c r="S18">
        <v>-6.1999999999999998E-3</v>
      </c>
      <c r="T18">
        <v>0</v>
      </c>
    </row>
    <row r="19" spans="1:20" x14ac:dyDescent="0.3">
      <c r="A19" s="2" t="s">
        <v>19</v>
      </c>
      <c r="B19">
        <v>2011</v>
      </c>
      <c r="C19">
        <v>6</v>
      </c>
      <c r="D19" s="2">
        <v>201106</v>
      </c>
      <c r="E19">
        <f>VLOOKUP($D19,BEQAX!$D$2:$F222,3,FALSE)</f>
        <v>-7.7349999999999997E-3</v>
      </c>
      <c r="F19">
        <f>VLOOKUP($D19,FMAGX!$D$2:$F$189,3,FALSE)</f>
        <v>-3.6096999999999997E-2</v>
      </c>
      <c r="G19">
        <f>VLOOKUP($D19,MUEAX!$D$2:$F$205,3,FALSE)</f>
        <v>-1.4637000000000001E-2</v>
      </c>
      <c r="H19">
        <f>VLOOKUP($D19,CZA!$D$2:$F$205,3,FALSE)</f>
        <v>-5.4660000000000004E-3</v>
      </c>
      <c r="O19" s="27">
        <f t="shared" si="0"/>
        <v>-1.5983749999999998E-2</v>
      </c>
      <c r="P19">
        <v>-1.7500000000000002E-2</v>
      </c>
      <c r="Q19">
        <v>-1.1999999999999999E-3</v>
      </c>
      <c r="R19">
        <v>-4.1999999999999997E-3</v>
      </c>
      <c r="S19">
        <v>1.78E-2</v>
      </c>
      <c r="T19">
        <v>0</v>
      </c>
    </row>
    <row r="20" spans="1:20" x14ac:dyDescent="0.3">
      <c r="A20" s="2" t="s">
        <v>19</v>
      </c>
      <c r="B20">
        <v>2011</v>
      </c>
      <c r="C20">
        <v>7</v>
      </c>
      <c r="D20" s="2">
        <v>201107</v>
      </c>
      <c r="E20">
        <f>VLOOKUP($D20,BEQAX!$D$2:$F223,3,FALSE)</f>
        <v>-2.3713999999999999E-2</v>
      </c>
      <c r="F20">
        <f>VLOOKUP($D20,FMAGX!$D$2:$F$189,3,FALSE)</f>
        <v>-1.4402999999999999E-2</v>
      </c>
      <c r="G20">
        <f>VLOOKUP($D20,MUEAX!$D$2:$F$205,3,FALSE)</f>
        <v>-2.9034000000000001E-2</v>
      </c>
      <c r="H20">
        <f>VLOOKUP($D20,CZA!$D$2:$F$205,3,FALSE)</f>
        <v>-4.3466999999999999E-2</v>
      </c>
      <c r="O20" s="27">
        <f t="shared" si="0"/>
        <v>-2.7654499999999999E-2</v>
      </c>
      <c r="P20">
        <v>-2.35E-2</v>
      </c>
      <c r="Q20">
        <v>-1.2699999999999999E-2</v>
      </c>
      <c r="R20">
        <v>-8.8999999999999999E-3</v>
      </c>
      <c r="S20">
        <v>1.8E-3</v>
      </c>
      <c r="T20">
        <v>0</v>
      </c>
    </row>
    <row r="21" spans="1:20" x14ac:dyDescent="0.3">
      <c r="A21" s="2" t="s">
        <v>19</v>
      </c>
      <c r="B21">
        <v>2011</v>
      </c>
      <c r="C21">
        <v>8</v>
      </c>
      <c r="D21" s="2">
        <v>201108</v>
      </c>
      <c r="E21">
        <f>VLOOKUP($D21,BEQAX!$D$2:$F224,3,FALSE)</f>
        <v>-5.3262000000000004E-2</v>
      </c>
      <c r="F21">
        <f>VLOOKUP($D21,FMAGX!$D$2:$F$189,3,FALSE)</f>
        <v>-7.720500000000001E-2</v>
      </c>
      <c r="G21">
        <f>VLOOKUP($D21,MUEAX!$D$2:$F$205,3,FALSE)</f>
        <v>-6.2687000000000007E-2</v>
      </c>
      <c r="H21">
        <f>VLOOKUP($D21,CZA!$D$2:$F$205,3,FALSE)</f>
        <v>-6.1545000000000002E-2</v>
      </c>
      <c r="O21" s="27">
        <f t="shared" si="0"/>
        <v>-6.3674750000000002E-2</v>
      </c>
      <c r="P21">
        <v>-5.9900000000000002E-2</v>
      </c>
      <c r="Q21">
        <v>-3.0499999999999999E-2</v>
      </c>
      <c r="R21">
        <v>-2.3599999999999999E-2</v>
      </c>
      <c r="S21">
        <v>-2.8000000000000004E-3</v>
      </c>
      <c r="T21">
        <v>1E-4</v>
      </c>
    </row>
    <row r="22" spans="1:20" x14ac:dyDescent="0.3">
      <c r="A22" s="2" t="s">
        <v>19</v>
      </c>
      <c r="B22">
        <v>2011</v>
      </c>
      <c r="C22">
        <v>9</v>
      </c>
      <c r="D22" s="2">
        <v>201109</v>
      </c>
      <c r="E22">
        <f>VLOOKUP($D22,BEQAX!$D$2:$F225,3,FALSE)</f>
        <v>-7.1751999999999996E-2</v>
      </c>
      <c r="F22">
        <f>VLOOKUP($D22,FMAGX!$D$2:$F$189,3,FALSE)</f>
        <v>-0.116574</v>
      </c>
      <c r="G22">
        <f>VLOOKUP($D22,MUEAX!$D$2:$F$205,3,FALSE)</f>
        <v>-7.0474999999999996E-2</v>
      </c>
      <c r="H22">
        <f>VLOOKUP($D22,CZA!$D$2:$F$205,3,FALSE)</f>
        <v>-9.0323000000000001E-2</v>
      </c>
      <c r="O22" s="27">
        <f t="shared" si="0"/>
        <v>-8.7280999999999997E-2</v>
      </c>
      <c r="P22">
        <v>-7.5899999999999995E-2</v>
      </c>
      <c r="Q22">
        <v>-3.3099999999999997E-2</v>
      </c>
      <c r="R22">
        <v>-1.7299999999999999E-2</v>
      </c>
      <c r="S22">
        <v>-2.4199999999999999E-2</v>
      </c>
      <c r="T22">
        <v>0</v>
      </c>
    </row>
    <row r="23" spans="1:20" x14ac:dyDescent="0.3">
      <c r="A23" s="2" t="s">
        <v>19</v>
      </c>
      <c r="B23">
        <v>2011</v>
      </c>
      <c r="C23">
        <v>10</v>
      </c>
      <c r="D23" s="2">
        <v>201110</v>
      </c>
      <c r="E23">
        <f>VLOOKUP($D23,BEQAX!$D$2:$F226,3,FALSE)</f>
        <v>0.118201</v>
      </c>
      <c r="F23">
        <f>VLOOKUP($D23,FMAGX!$D$2:$F$189,3,FALSE)</f>
        <v>0.108569</v>
      </c>
      <c r="G23">
        <f>VLOOKUP($D23,MUEAX!$D$2:$F$205,3,FALSE)</f>
        <v>0.106943</v>
      </c>
      <c r="H23">
        <f>VLOOKUP($D23,CZA!$D$2:$F$205,3,FALSE)</f>
        <v>0.121308</v>
      </c>
      <c r="O23" s="27">
        <f t="shared" si="0"/>
        <v>0.11375525</v>
      </c>
      <c r="P23">
        <v>0.11349999999999999</v>
      </c>
      <c r="Q23">
        <v>3.2799999999999996E-2</v>
      </c>
      <c r="R23">
        <v>1.1000000000000001E-3</v>
      </c>
      <c r="S23">
        <v>-1.43E-2</v>
      </c>
      <c r="T23">
        <v>0</v>
      </c>
    </row>
    <row r="24" spans="1:20" x14ac:dyDescent="0.3">
      <c r="A24" s="2" t="s">
        <v>19</v>
      </c>
      <c r="B24">
        <v>2011</v>
      </c>
      <c r="C24">
        <v>11</v>
      </c>
      <c r="D24" s="2">
        <v>201111</v>
      </c>
      <c r="E24">
        <f>VLOOKUP($D24,BEQAX!$D$2:$F227,3,FALSE)</f>
        <v>-4.6769999999999997E-3</v>
      </c>
      <c r="F24">
        <f>VLOOKUP($D24,FMAGX!$D$2:$F$189,3,FALSE)</f>
        <v>-2.2636E-2</v>
      </c>
      <c r="G24">
        <f>VLOOKUP($D24,MUEAX!$D$2:$F$205,3,FALSE)</f>
        <v>-2.8839999999999998E-3</v>
      </c>
      <c r="H24">
        <f>VLOOKUP($D24,CZA!$D$2:$F$205,3,FALSE)</f>
        <v>7.0720000000000002E-3</v>
      </c>
      <c r="O24" s="27">
        <f t="shared" si="0"/>
        <v>-5.7812499999999999E-3</v>
      </c>
      <c r="P24">
        <v>-2.8000000000000004E-3</v>
      </c>
      <c r="Q24">
        <v>-1.6000000000000001E-3</v>
      </c>
      <c r="R24">
        <v>-4.5000000000000005E-3</v>
      </c>
      <c r="S24">
        <v>3.8399999999999997E-2</v>
      </c>
      <c r="T24">
        <v>0</v>
      </c>
    </row>
    <row r="25" spans="1:20" x14ac:dyDescent="0.3">
      <c r="A25" s="2" t="s">
        <v>19</v>
      </c>
      <c r="B25">
        <v>2011</v>
      </c>
      <c r="C25">
        <v>12</v>
      </c>
      <c r="D25" s="2">
        <v>201112</v>
      </c>
      <c r="E25">
        <f>VLOOKUP($D25,BEQAX!$D$2:$F228,3,FALSE)</f>
        <v>1.1461000000000001E-2</v>
      </c>
      <c r="F25">
        <f>VLOOKUP($D25,FMAGX!$D$2:$F$189,3,FALSE)</f>
        <v>-2.6679999999999998E-3</v>
      </c>
      <c r="G25">
        <f>VLOOKUP($D25,MUEAX!$D$2:$F$205,3,FALSE)</f>
        <v>9.0539999999999995E-3</v>
      </c>
      <c r="H25">
        <f>VLOOKUP($D25,CZA!$D$2:$F$205,3,FALSE)</f>
        <v>1.2171E-2</v>
      </c>
      <c r="O25" s="27">
        <f t="shared" si="0"/>
        <v>7.5045000000000008E-3</v>
      </c>
      <c r="P25">
        <v>7.4000000000000003E-3</v>
      </c>
      <c r="Q25">
        <v>-5.8999999999999999E-3</v>
      </c>
      <c r="R25">
        <v>1.6299999999999999E-2</v>
      </c>
      <c r="S25">
        <v>1.8100000000000002E-2</v>
      </c>
      <c r="T25">
        <v>0</v>
      </c>
    </row>
    <row r="26" spans="1:20" x14ac:dyDescent="0.3">
      <c r="A26" s="2" t="s">
        <v>19</v>
      </c>
      <c r="B26">
        <v>2012</v>
      </c>
      <c r="C26">
        <v>1</v>
      </c>
      <c r="D26" s="2">
        <v>201201</v>
      </c>
      <c r="E26">
        <f>VLOOKUP($D26,BEQAX!$D$2:$F229,3,FALSE)</f>
        <v>4.8063000000000002E-2</v>
      </c>
      <c r="F26">
        <f>VLOOKUP($D26,FMAGX!$D$2:$F$189,3,FALSE)</f>
        <v>6.0019000000000003E-2</v>
      </c>
      <c r="G26">
        <f>VLOOKUP($D26,MUEAX!$D$2:$F$205,3,FALSE)</f>
        <v>4.3290000000000002E-2</v>
      </c>
      <c r="H26">
        <f>VLOOKUP($D26,CZA!$D$2:$F$205,3,FALSE)</f>
        <v>4.4179999999999997E-2</v>
      </c>
      <c r="O26" s="27">
        <f t="shared" si="0"/>
        <v>4.8888000000000001E-2</v>
      </c>
      <c r="P26">
        <v>5.0499999999999996E-2</v>
      </c>
      <c r="Q26">
        <v>2.0400000000000001E-2</v>
      </c>
      <c r="R26">
        <v>-9.7000000000000003E-3</v>
      </c>
      <c r="S26">
        <v>-7.9100000000000004E-2</v>
      </c>
      <c r="T26">
        <v>0</v>
      </c>
    </row>
    <row r="27" spans="1:20" x14ac:dyDescent="0.3">
      <c r="A27" s="2" t="s">
        <v>19</v>
      </c>
      <c r="B27">
        <v>2012</v>
      </c>
      <c r="C27">
        <v>2</v>
      </c>
      <c r="D27" s="2">
        <v>201202</v>
      </c>
      <c r="E27">
        <f>VLOOKUP($D27,BEQAX!$D$2:$F230,3,FALSE)</f>
        <v>4.9421E-2</v>
      </c>
      <c r="F27">
        <f>VLOOKUP($D27,FMAGX!$D$2:$F$189,3,FALSE)</f>
        <v>5.9766E-2</v>
      </c>
      <c r="G27">
        <f>VLOOKUP($D27,MUEAX!$D$2:$F$205,3,FALSE)</f>
        <v>4.8409000000000001E-2</v>
      </c>
      <c r="H27">
        <f>VLOOKUP($D27,CZA!$D$2:$F$205,3,FALSE)</f>
        <v>4.3164000000000001E-2</v>
      </c>
      <c r="O27" s="27">
        <f t="shared" si="0"/>
        <v>5.0190000000000005E-2</v>
      </c>
      <c r="P27">
        <v>4.4199999999999996E-2</v>
      </c>
      <c r="Q27">
        <v>-1.8500000000000003E-2</v>
      </c>
      <c r="R27">
        <v>4.3E-3</v>
      </c>
      <c r="S27">
        <v>-2.8999999999999998E-3</v>
      </c>
      <c r="T27">
        <v>0</v>
      </c>
    </row>
    <row r="28" spans="1:20" x14ac:dyDescent="0.3">
      <c r="A28" s="2" t="s">
        <v>19</v>
      </c>
      <c r="B28">
        <v>2012</v>
      </c>
      <c r="C28">
        <v>3</v>
      </c>
      <c r="D28" s="2">
        <v>201203</v>
      </c>
      <c r="E28">
        <f>VLOOKUP($D28,BEQAX!$D$2:$F231,3,FALSE)</f>
        <v>2.9506999999999999E-2</v>
      </c>
      <c r="F28">
        <f>VLOOKUP($D28,FMAGX!$D$2:$F$189,3,FALSE)</f>
        <v>3.6041999999999998E-2</v>
      </c>
      <c r="G28">
        <f>VLOOKUP($D28,MUEAX!$D$2:$F$205,3,FALSE)</f>
        <v>3.0342999999999998E-2</v>
      </c>
      <c r="H28">
        <f>VLOOKUP($D28,CZA!$D$2:$F$205,3,FALSE)</f>
        <v>1.3495999999999999E-2</v>
      </c>
      <c r="O28" s="27">
        <f t="shared" si="0"/>
        <v>2.7346999999999996E-2</v>
      </c>
      <c r="P28">
        <v>3.1099999999999999E-2</v>
      </c>
      <c r="Q28">
        <v>-6.4000000000000003E-3</v>
      </c>
      <c r="R28">
        <v>1.1399999999999999E-2</v>
      </c>
      <c r="S28">
        <v>1.3000000000000001E-2</v>
      </c>
      <c r="T28">
        <v>0</v>
      </c>
    </row>
    <row r="29" spans="1:20" x14ac:dyDescent="0.3">
      <c r="A29" s="2" t="s">
        <v>19</v>
      </c>
      <c r="B29">
        <v>2012</v>
      </c>
      <c r="C29">
        <v>4</v>
      </c>
      <c r="D29" s="2">
        <v>201204</v>
      </c>
      <c r="E29">
        <f>VLOOKUP($D29,BEQAX!$D$2:$F232,3,FALSE)</f>
        <v>-9.0910000000000001E-3</v>
      </c>
      <c r="F29">
        <f>VLOOKUP($D29,FMAGX!$D$2:$F$189,3,FALSE)</f>
        <v>-1.2142E-2</v>
      </c>
      <c r="G29">
        <f>VLOOKUP($D29,MUEAX!$D$2:$F$205,3,FALSE)</f>
        <v>-3.2009999999999999E-3</v>
      </c>
      <c r="H29">
        <f>VLOOKUP($D29,CZA!$D$2:$F$205,3,FALSE)</f>
        <v>5.4349999999999997E-3</v>
      </c>
      <c r="O29" s="27">
        <f t="shared" si="0"/>
        <v>-4.7497500000000005E-3</v>
      </c>
      <c r="P29">
        <v>-8.5000000000000006E-3</v>
      </c>
      <c r="Q29">
        <v>-4.1999999999999997E-3</v>
      </c>
      <c r="R29">
        <v>-7.8000000000000005E-3</v>
      </c>
      <c r="S29">
        <v>3.7499999999999999E-2</v>
      </c>
      <c r="T29">
        <v>0</v>
      </c>
    </row>
    <row r="30" spans="1:20" x14ac:dyDescent="0.3">
      <c r="A30" s="2" t="s">
        <v>19</v>
      </c>
      <c r="B30">
        <v>2012</v>
      </c>
      <c r="C30">
        <v>5</v>
      </c>
      <c r="D30" s="2">
        <v>201205</v>
      </c>
      <c r="E30">
        <f>VLOOKUP($D30,BEQAX!$D$2:$F233,3,FALSE)</f>
        <v>-6.7239000000000007E-2</v>
      </c>
      <c r="F30">
        <f>VLOOKUP($D30,FMAGX!$D$2:$F$189,3,FALSE)</f>
        <v>-7.1823999999999999E-2</v>
      </c>
      <c r="G30">
        <f>VLOOKUP($D30,MUEAX!$D$2:$F$205,3,FALSE)</f>
        <v>-6.8180000000000004E-2</v>
      </c>
      <c r="H30">
        <f>VLOOKUP($D30,CZA!$D$2:$F$205,3,FALSE)</f>
        <v>-5.3303000000000003E-2</v>
      </c>
      <c r="O30" s="27">
        <f t="shared" si="0"/>
        <v>-6.51365E-2</v>
      </c>
      <c r="P30">
        <v>-6.1900000000000004E-2</v>
      </c>
      <c r="Q30">
        <v>7.000000000000001E-4</v>
      </c>
      <c r="R30">
        <v>-1.0700000000000001E-2</v>
      </c>
      <c r="S30">
        <v>6.4899999999999999E-2</v>
      </c>
      <c r="T30">
        <v>1E-4</v>
      </c>
    </row>
    <row r="31" spans="1:20" x14ac:dyDescent="0.3">
      <c r="A31" s="2" t="s">
        <v>19</v>
      </c>
      <c r="B31">
        <v>2012</v>
      </c>
      <c r="C31">
        <v>6</v>
      </c>
      <c r="D31" s="2">
        <v>201206</v>
      </c>
      <c r="E31">
        <f>VLOOKUP($D31,BEQAX!$D$2:$F234,3,FALSE)</f>
        <v>4.3546000000000001E-2</v>
      </c>
      <c r="F31">
        <f>VLOOKUP($D31,FMAGX!$D$2:$F$189,3,FALSE)</f>
        <v>3.3690999999999999E-2</v>
      </c>
      <c r="G31">
        <f>VLOOKUP($D31,MUEAX!$D$2:$F$205,3,FALSE)</f>
        <v>3.6526999999999997E-2</v>
      </c>
      <c r="H31">
        <f>VLOOKUP($D31,CZA!$D$2:$F$205,3,FALSE)</f>
        <v>2.5770000000000001E-2</v>
      </c>
      <c r="O31" s="27">
        <f t="shared" si="0"/>
        <v>3.4883499999999998E-2</v>
      </c>
      <c r="P31">
        <v>3.8900000000000004E-2</v>
      </c>
      <c r="Q31">
        <v>6.7000000000000002E-3</v>
      </c>
      <c r="R31">
        <v>6.1999999999999998E-3</v>
      </c>
      <c r="S31">
        <v>-1.06E-2</v>
      </c>
      <c r="T31">
        <v>0</v>
      </c>
    </row>
    <row r="32" spans="1:20" x14ac:dyDescent="0.3">
      <c r="A32" s="2" t="s">
        <v>19</v>
      </c>
      <c r="B32">
        <v>2012</v>
      </c>
      <c r="C32">
        <v>7</v>
      </c>
      <c r="D32" s="2">
        <v>201207</v>
      </c>
      <c r="E32">
        <f>VLOOKUP($D32,BEQAX!$D$2:$F235,3,FALSE)</f>
        <v>8.5909999999999997E-3</v>
      </c>
      <c r="F32">
        <f>VLOOKUP($D32,FMAGX!$D$2:$F$189,3,FALSE)</f>
        <v>1.1682E-2</v>
      </c>
      <c r="G32">
        <f>VLOOKUP($D32,MUEAX!$D$2:$F$205,3,FALSE)</f>
        <v>1.7951999999999999E-2</v>
      </c>
      <c r="H32">
        <f>VLOOKUP($D32,CZA!$D$2:$F$205,3,FALSE)</f>
        <v>3.251E-3</v>
      </c>
      <c r="O32" s="27">
        <f t="shared" si="0"/>
        <v>1.0368999999999998E-2</v>
      </c>
      <c r="P32">
        <v>7.9000000000000008E-3</v>
      </c>
      <c r="Q32">
        <v>-2.75E-2</v>
      </c>
      <c r="R32">
        <v>-2.0000000000000001E-4</v>
      </c>
      <c r="S32">
        <v>3.04E-2</v>
      </c>
      <c r="T32">
        <v>0</v>
      </c>
    </row>
    <row r="33" spans="1:20" x14ac:dyDescent="0.3">
      <c r="A33" s="2" t="s">
        <v>19</v>
      </c>
      <c r="B33">
        <v>2012</v>
      </c>
      <c r="C33">
        <v>8</v>
      </c>
      <c r="D33" s="2">
        <v>201208</v>
      </c>
      <c r="E33">
        <f>VLOOKUP($D33,BEQAX!$D$2:$F236,3,FALSE)</f>
        <v>2.8435000000000002E-2</v>
      </c>
      <c r="F33">
        <f>VLOOKUP($D33,FMAGX!$D$2:$F$189,3,FALSE)</f>
        <v>3.3256999999999995E-2</v>
      </c>
      <c r="G33">
        <f>VLOOKUP($D33,MUEAX!$D$2:$F$205,3,FALSE)</f>
        <v>2.5374000000000001E-2</v>
      </c>
      <c r="H33">
        <f>VLOOKUP($D33,CZA!$D$2:$F$205,3,FALSE)</f>
        <v>1.8592000000000001E-2</v>
      </c>
      <c r="O33" s="27">
        <f t="shared" si="0"/>
        <v>2.64145E-2</v>
      </c>
      <c r="P33">
        <v>2.5499999999999998E-2</v>
      </c>
      <c r="Q33">
        <v>4.6999999999999993E-3</v>
      </c>
      <c r="R33">
        <v>1.3000000000000001E-2</v>
      </c>
      <c r="S33">
        <v>-2.3700000000000002E-2</v>
      </c>
      <c r="T33">
        <v>1E-4</v>
      </c>
    </row>
    <row r="34" spans="1:20" x14ac:dyDescent="0.3">
      <c r="A34" s="2" t="s">
        <v>19</v>
      </c>
      <c r="B34">
        <v>2012</v>
      </c>
      <c r="C34">
        <v>9</v>
      </c>
      <c r="D34" s="2">
        <v>201209</v>
      </c>
      <c r="E34">
        <f>VLOOKUP($D34,BEQAX!$D$2:$F237,3,FALSE)</f>
        <v>2.0883000000000002E-2</v>
      </c>
      <c r="F34">
        <f>VLOOKUP($D34,FMAGX!$D$2:$F$189,3,FALSE)</f>
        <v>3.2041999999999994E-2</v>
      </c>
      <c r="G34">
        <f>VLOOKUP($D34,MUEAX!$D$2:$F$205,3,FALSE)</f>
        <v>2.6015E-2</v>
      </c>
      <c r="H34">
        <f>VLOOKUP($D34,CZA!$D$2:$F$205,3,FALSE)</f>
        <v>1.9351E-2</v>
      </c>
      <c r="O34" s="27">
        <f t="shared" si="0"/>
        <v>2.4572749999999997E-2</v>
      </c>
      <c r="P34">
        <v>2.7300000000000001E-2</v>
      </c>
      <c r="Q34">
        <v>5.1000000000000004E-3</v>
      </c>
      <c r="R34">
        <v>1.6E-2</v>
      </c>
      <c r="S34">
        <v>-1.1399999999999999E-2</v>
      </c>
      <c r="T34">
        <v>1E-4</v>
      </c>
    </row>
    <row r="35" spans="1:20" x14ac:dyDescent="0.3">
      <c r="A35" s="2" t="s">
        <v>19</v>
      </c>
      <c r="B35">
        <v>2012</v>
      </c>
      <c r="C35">
        <v>10</v>
      </c>
      <c r="D35" s="2">
        <v>201210</v>
      </c>
      <c r="E35">
        <f>VLOOKUP($D35,BEQAX!$D$2:$F238,3,FALSE)</f>
        <v>-1.6787E-2</v>
      </c>
      <c r="F35">
        <f>VLOOKUP($D35,FMAGX!$D$2:$F$189,3,FALSE)</f>
        <v>-2.5894999999999998E-2</v>
      </c>
      <c r="G35">
        <f>VLOOKUP($D35,MUEAX!$D$2:$F$205,3,FALSE)</f>
        <v>-1.4376999999999999E-2</v>
      </c>
      <c r="H35">
        <f>VLOOKUP($D35,CZA!$D$2:$F$205,3,FALSE)</f>
        <v>-1.887E-3</v>
      </c>
      <c r="O35" s="27">
        <f t="shared" si="0"/>
        <v>-1.47365E-2</v>
      </c>
      <c r="P35">
        <v>-1.7600000000000001E-2</v>
      </c>
      <c r="Q35">
        <v>-1.15E-2</v>
      </c>
      <c r="R35">
        <v>3.5900000000000001E-2</v>
      </c>
      <c r="S35">
        <v>1.4000000000000002E-3</v>
      </c>
      <c r="T35">
        <v>1E-4</v>
      </c>
    </row>
    <row r="36" spans="1:20" x14ac:dyDescent="0.3">
      <c r="A36" s="2" t="s">
        <v>19</v>
      </c>
      <c r="B36">
        <v>2012</v>
      </c>
      <c r="C36">
        <v>11</v>
      </c>
      <c r="D36" s="2">
        <v>201211</v>
      </c>
      <c r="E36">
        <f>VLOOKUP($D36,BEQAX!$D$2:$F239,3,FALSE)</f>
        <v>1.0248E-2</v>
      </c>
      <c r="F36">
        <f>VLOOKUP($D36,FMAGX!$D$2:$F$189,3,FALSE)</f>
        <v>9.5040000000000003E-3</v>
      </c>
      <c r="G36">
        <f>VLOOKUP($D36,MUEAX!$D$2:$F$205,3,FALSE)</f>
        <v>-1E-4</v>
      </c>
      <c r="H36">
        <f>VLOOKUP($D36,CZA!$D$2:$F$205,3,FALSE)</f>
        <v>1.1253000000000001E-2</v>
      </c>
      <c r="O36" s="27">
        <f t="shared" si="0"/>
        <v>7.7262500000000005E-3</v>
      </c>
      <c r="P36">
        <v>7.8000000000000005E-3</v>
      </c>
      <c r="Q36">
        <v>6.3E-3</v>
      </c>
      <c r="R36">
        <v>-8.3999999999999995E-3</v>
      </c>
      <c r="S36">
        <v>4.8999999999999998E-3</v>
      </c>
      <c r="T36">
        <v>1E-4</v>
      </c>
    </row>
    <row r="37" spans="1:20" x14ac:dyDescent="0.3">
      <c r="A37" s="2" t="s">
        <v>19</v>
      </c>
      <c r="B37">
        <v>2012</v>
      </c>
      <c r="C37">
        <v>12</v>
      </c>
      <c r="D37" s="2">
        <v>201212</v>
      </c>
      <c r="E37">
        <f>VLOOKUP($D37,BEQAX!$D$2:$F240,3,FALSE)</f>
        <v>9.136E-3</v>
      </c>
      <c r="F37">
        <f>VLOOKUP($D37,FMAGX!$D$2:$F$189,3,FALSE)</f>
        <v>7.6289999999999995E-3</v>
      </c>
      <c r="G37">
        <f>VLOOKUP($D37,MUEAX!$D$2:$F$205,3,FALSE)</f>
        <v>3.3250000000000003E-3</v>
      </c>
      <c r="H37">
        <f>VLOOKUP($D37,CZA!$D$2:$F$205,3,FALSE)</f>
        <v>1.6272000000000002E-2</v>
      </c>
      <c r="O37" s="27">
        <f t="shared" si="0"/>
        <v>9.0905000000000014E-3</v>
      </c>
      <c r="P37">
        <v>1.18E-2</v>
      </c>
      <c r="Q37">
        <v>1.4800000000000001E-2</v>
      </c>
      <c r="R37">
        <v>3.5099999999999999E-2</v>
      </c>
      <c r="S37">
        <v>-2.86E-2</v>
      </c>
      <c r="T37">
        <v>1E-4</v>
      </c>
    </row>
    <row r="38" spans="1:20" x14ac:dyDescent="0.3">
      <c r="A38" s="2" t="s">
        <v>19</v>
      </c>
      <c r="B38">
        <v>2013</v>
      </c>
      <c r="C38">
        <v>1</v>
      </c>
      <c r="D38" s="2">
        <v>201301</v>
      </c>
      <c r="E38">
        <f>VLOOKUP($D38,BEQAX!$D$2:$F241,3,FALSE)</f>
        <v>5.2309000000000001E-2</v>
      </c>
      <c r="F38">
        <f>VLOOKUP($D38,FMAGX!$D$2:$F$189,3,FALSE)</f>
        <v>5.0770999999999997E-2</v>
      </c>
      <c r="G38">
        <f>VLOOKUP($D38,MUEAX!$D$2:$F$205,3,FALSE)</f>
        <v>4.8857999999999999E-2</v>
      </c>
      <c r="H38">
        <f>VLOOKUP($D38,CZA!$D$2:$F$205,3,FALSE)</f>
        <v>7.3476E-2</v>
      </c>
      <c r="O38" s="27">
        <f t="shared" si="0"/>
        <v>5.6353500000000001E-2</v>
      </c>
      <c r="P38">
        <v>5.57E-2</v>
      </c>
      <c r="Q38">
        <v>3.4000000000000002E-3</v>
      </c>
      <c r="R38">
        <v>9.5999999999999992E-3</v>
      </c>
      <c r="S38">
        <v>-1.7899999999999999E-2</v>
      </c>
      <c r="T38">
        <v>0</v>
      </c>
    </row>
    <row r="39" spans="1:20" x14ac:dyDescent="0.3">
      <c r="A39" s="2" t="s">
        <v>19</v>
      </c>
      <c r="B39">
        <v>2013</v>
      </c>
      <c r="C39">
        <v>2</v>
      </c>
      <c r="D39" s="2">
        <v>201302</v>
      </c>
      <c r="E39">
        <f>VLOOKUP($D39,BEQAX!$D$2:$F242,3,FALSE)</f>
        <v>1.2815999999999999E-2</v>
      </c>
      <c r="F39">
        <f>VLOOKUP($D39,FMAGX!$D$2:$F$189,3,FALSE)</f>
        <v>6.8840000000000004E-3</v>
      </c>
      <c r="G39">
        <f>VLOOKUP($D39,MUEAX!$D$2:$F$205,3,FALSE)</f>
        <v>1.3913999999999999E-2</v>
      </c>
      <c r="H39">
        <f>VLOOKUP($D39,CZA!$D$2:$F$205,3,FALSE)</f>
        <v>2.3997999999999998E-2</v>
      </c>
      <c r="O39" s="27">
        <f t="shared" si="0"/>
        <v>1.4402999999999999E-2</v>
      </c>
      <c r="P39">
        <v>1.29E-2</v>
      </c>
      <c r="Q39">
        <v>-2.7000000000000001E-3</v>
      </c>
      <c r="R39">
        <v>1.1000000000000001E-3</v>
      </c>
      <c r="S39">
        <v>1.29E-2</v>
      </c>
      <c r="T39">
        <v>0</v>
      </c>
    </row>
    <row r="40" spans="1:20" x14ac:dyDescent="0.3">
      <c r="A40" s="2" t="s">
        <v>19</v>
      </c>
      <c r="B40">
        <v>2013</v>
      </c>
      <c r="C40">
        <v>3</v>
      </c>
      <c r="D40" s="2">
        <v>201303</v>
      </c>
      <c r="E40">
        <f>VLOOKUP($D40,BEQAX!$D$2:$F243,3,FALSE)</f>
        <v>3.5538E-2</v>
      </c>
      <c r="F40">
        <f>VLOOKUP($D40,FMAGX!$D$2:$F$189,3,FALSE)</f>
        <v>3.1475999999999997E-2</v>
      </c>
      <c r="G40">
        <f>VLOOKUP($D40,MUEAX!$D$2:$F$205,3,FALSE)</f>
        <v>3.8782999999999998E-2</v>
      </c>
      <c r="H40">
        <f>VLOOKUP($D40,CZA!$D$2:$F$205,3,FALSE)</f>
        <v>4.2889999999999998E-2</v>
      </c>
      <c r="O40" s="27">
        <f t="shared" si="0"/>
        <v>3.7171749999999996E-2</v>
      </c>
      <c r="P40">
        <v>4.0300000000000002E-2</v>
      </c>
      <c r="Q40">
        <v>8.1000000000000013E-3</v>
      </c>
      <c r="R40">
        <v>-1.9E-3</v>
      </c>
      <c r="S40">
        <v>1.9199999999999998E-2</v>
      </c>
      <c r="T40">
        <v>0</v>
      </c>
    </row>
    <row r="41" spans="1:20" x14ac:dyDescent="0.3">
      <c r="A41" s="2" t="s">
        <v>19</v>
      </c>
      <c r="B41">
        <v>2013</v>
      </c>
      <c r="C41">
        <v>4</v>
      </c>
      <c r="D41" s="2">
        <v>201304</v>
      </c>
      <c r="E41">
        <f>VLOOKUP($D41,BEQAX!$D$2:$F244,3,FALSE)</f>
        <v>1.7069000000000001E-2</v>
      </c>
      <c r="F41">
        <f>VLOOKUP($D41,FMAGX!$D$2:$F$189,3,FALSE)</f>
        <v>9.8799999999999999E-3</v>
      </c>
      <c r="G41">
        <f>VLOOKUP($D41,MUEAX!$D$2:$F$205,3,FALSE)</f>
        <v>2.1252E-2</v>
      </c>
      <c r="H41">
        <f>VLOOKUP($D41,CZA!$D$2:$F$205,3,FALSE)</f>
        <v>9.5379999999999996E-3</v>
      </c>
      <c r="O41" s="27">
        <f t="shared" si="0"/>
        <v>1.443475E-2</v>
      </c>
      <c r="P41">
        <v>1.55E-2</v>
      </c>
      <c r="Q41">
        <v>-2.3700000000000002E-2</v>
      </c>
      <c r="R41">
        <v>4.5000000000000005E-3</v>
      </c>
      <c r="S41">
        <v>2.2000000000000001E-3</v>
      </c>
      <c r="T41">
        <v>0</v>
      </c>
    </row>
    <row r="42" spans="1:20" x14ac:dyDescent="0.3">
      <c r="A42" s="2" t="s">
        <v>19</v>
      </c>
      <c r="B42">
        <v>2013</v>
      </c>
      <c r="C42">
        <v>5</v>
      </c>
      <c r="D42" s="2">
        <v>201305</v>
      </c>
      <c r="E42">
        <f>VLOOKUP($D42,BEQAX!$D$2:$F245,3,FALSE)</f>
        <v>2.7362000000000001E-2</v>
      </c>
      <c r="F42">
        <f>VLOOKUP($D42,FMAGX!$D$2:$F$189,3,FALSE)</f>
        <v>3.5777999999999997E-2</v>
      </c>
      <c r="G42">
        <f>VLOOKUP($D42,MUEAX!$D$2:$F$205,3,FALSE)</f>
        <v>2.1371999999999999E-2</v>
      </c>
      <c r="H42">
        <f>VLOOKUP($D42,CZA!$D$2:$F$205,3,FALSE)</f>
        <v>1.4943E-2</v>
      </c>
      <c r="O42" s="27">
        <f t="shared" si="0"/>
        <v>2.486375E-2</v>
      </c>
      <c r="P42">
        <v>2.7999999999999997E-2</v>
      </c>
      <c r="Q42">
        <v>1.7100000000000001E-2</v>
      </c>
      <c r="R42">
        <v>2.63E-2</v>
      </c>
      <c r="S42">
        <v>-2.0199999999999999E-2</v>
      </c>
      <c r="T42">
        <v>0</v>
      </c>
    </row>
    <row r="43" spans="1:20" x14ac:dyDescent="0.3">
      <c r="A43" s="2" t="s">
        <v>19</v>
      </c>
      <c r="B43">
        <v>2013</v>
      </c>
      <c r="C43">
        <v>6</v>
      </c>
      <c r="D43" s="2">
        <v>201306</v>
      </c>
      <c r="E43">
        <f>VLOOKUP($D43,BEQAX!$D$2:$F246,3,FALSE)</f>
        <v>-1.2704999999999999E-2</v>
      </c>
      <c r="F43">
        <f>VLOOKUP($D43,FMAGX!$D$2:$F$189,3,FALSE)</f>
        <v>-1.6816999999999999E-2</v>
      </c>
      <c r="G43">
        <f>VLOOKUP($D43,MUEAX!$D$2:$F$205,3,FALSE)</f>
        <v>-1.4317E-2</v>
      </c>
      <c r="H43">
        <f>VLOOKUP($D43,CZA!$D$2:$F$205,3,FALSE)</f>
        <v>-7.0399999999999998E-4</v>
      </c>
      <c r="O43" s="27">
        <f t="shared" si="0"/>
        <v>-1.1135750000000002E-2</v>
      </c>
      <c r="P43">
        <v>-1.2E-2</v>
      </c>
      <c r="Q43">
        <v>1.3300000000000001E-2</v>
      </c>
      <c r="R43">
        <v>2.9999999999999997E-4</v>
      </c>
      <c r="S43">
        <v>5.1999999999999998E-3</v>
      </c>
      <c r="T43">
        <v>0</v>
      </c>
    </row>
    <row r="44" spans="1:20" x14ac:dyDescent="0.3">
      <c r="A44" s="2" t="s">
        <v>19</v>
      </c>
      <c r="B44">
        <v>2013</v>
      </c>
      <c r="C44">
        <v>7</v>
      </c>
      <c r="D44" s="2">
        <v>201307</v>
      </c>
      <c r="E44">
        <f>VLOOKUP($D44,BEQAX!$D$2:$F247,3,FALSE)</f>
        <v>5.6999000000000001E-2</v>
      </c>
      <c r="F44">
        <f>VLOOKUP($D44,FMAGX!$D$2:$F$189,3,FALSE)</f>
        <v>6.6219E-2</v>
      </c>
      <c r="G44">
        <f>VLOOKUP($D44,MUEAX!$D$2:$F$205,3,FALSE)</f>
        <v>5.9218E-2</v>
      </c>
      <c r="H44">
        <f>VLOOKUP($D44,CZA!$D$2:$F$205,3,FALSE)</f>
        <v>4.6131999999999999E-2</v>
      </c>
      <c r="O44" s="27">
        <f t="shared" si="0"/>
        <v>5.7141999999999998E-2</v>
      </c>
      <c r="P44">
        <v>5.6500000000000002E-2</v>
      </c>
      <c r="Q44">
        <v>1.8700000000000001E-2</v>
      </c>
      <c r="R44">
        <v>5.6999999999999993E-3</v>
      </c>
      <c r="S44">
        <v>1.7600000000000001E-2</v>
      </c>
      <c r="T44">
        <v>0</v>
      </c>
    </row>
    <row r="45" spans="1:20" x14ac:dyDescent="0.3">
      <c r="A45" s="2" t="s">
        <v>19</v>
      </c>
      <c r="B45">
        <v>2013</v>
      </c>
      <c r="C45">
        <v>8</v>
      </c>
      <c r="D45" s="2">
        <v>201308</v>
      </c>
      <c r="E45">
        <f>VLOOKUP($D45,BEQAX!$D$2:$F248,3,FALSE)</f>
        <v>-3.3446999999999998E-2</v>
      </c>
      <c r="F45">
        <f>VLOOKUP($D45,FMAGX!$D$2:$F$189,3,FALSE)</f>
        <v>-1.8563E-2</v>
      </c>
      <c r="G45">
        <f>VLOOKUP($D45,MUEAX!$D$2:$F$205,3,FALSE)</f>
        <v>-2.8480999999999999E-2</v>
      </c>
      <c r="H45">
        <f>VLOOKUP($D45,CZA!$D$2:$F$205,3,FALSE)</f>
        <v>-2.4296000000000002E-2</v>
      </c>
      <c r="O45" s="27">
        <f t="shared" si="0"/>
        <v>-2.6196750000000001E-2</v>
      </c>
      <c r="P45">
        <v>-2.7099999999999999E-2</v>
      </c>
      <c r="Q45">
        <v>2.7000000000000001E-3</v>
      </c>
      <c r="R45">
        <v>-2.69E-2</v>
      </c>
      <c r="S45">
        <v>2.0000000000000001E-4</v>
      </c>
      <c r="T45">
        <v>0</v>
      </c>
    </row>
    <row r="46" spans="1:20" x14ac:dyDescent="0.3">
      <c r="A46" s="2" t="s">
        <v>19</v>
      </c>
      <c r="B46">
        <v>2013</v>
      </c>
      <c r="C46">
        <v>9</v>
      </c>
      <c r="D46" s="2">
        <v>201309</v>
      </c>
      <c r="E46">
        <f>VLOOKUP($D46,BEQAX!$D$2:$F249,3,FALSE)</f>
        <v>2.7584999999999998E-2</v>
      </c>
      <c r="F46">
        <f>VLOOKUP($D46,FMAGX!$D$2:$F$189,3,FALSE)</f>
        <v>4.2147999999999998E-2</v>
      </c>
      <c r="G46">
        <f>VLOOKUP($D46,MUEAX!$D$2:$F$205,3,FALSE)</f>
        <v>2.8773E-2</v>
      </c>
      <c r="H46">
        <f>VLOOKUP($D46,CZA!$D$2:$F$205,3,FALSE)</f>
        <v>4.5634000000000001E-2</v>
      </c>
      <c r="O46" s="27">
        <f t="shared" si="0"/>
        <v>3.6034999999999998E-2</v>
      </c>
      <c r="P46">
        <v>3.7699999999999997E-2</v>
      </c>
      <c r="Q46">
        <v>2.87E-2</v>
      </c>
      <c r="R46">
        <v>-1.2199999999999999E-2</v>
      </c>
      <c r="S46">
        <v>3.0600000000000002E-2</v>
      </c>
      <c r="T46">
        <v>0</v>
      </c>
    </row>
    <row r="47" spans="1:20" x14ac:dyDescent="0.3">
      <c r="A47" s="2" t="s">
        <v>19</v>
      </c>
      <c r="B47">
        <v>2013</v>
      </c>
      <c r="C47">
        <v>10</v>
      </c>
      <c r="D47" s="2">
        <v>201310</v>
      </c>
      <c r="E47">
        <f>VLOOKUP($D47,BEQAX!$D$2:$F250,3,FALSE)</f>
        <v>5.0689999999999999E-2</v>
      </c>
      <c r="F47">
        <f>VLOOKUP($D47,FMAGX!$D$2:$F$189,3,FALSE)</f>
        <v>4.2571999999999999E-2</v>
      </c>
      <c r="G47">
        <f>VLOOKUP($D47,MUEAX!$D$2:$F$205,3,FALSE)</f>
        <v>4.9604000000000002E-2</v>
      </c>
      <c r="H47">
        <f>VLOOKUP($D47,CZA!$D$2:$F$205,3,FALSE)</f>
        <v>3.7711000000000001E-2</v>
      </c>
      <c r="O47" s="27">
        <f t="shared" si="0"/>
        <v>4.5144249999999997E-2</v>
      </c>
      <c r="P47">
        <v>4.1799999999999997E-2</v>
      </c>
      <c r="Q47">
        <v>-1.52E-2</v>
      </c>
      <c r="R47">
        <v>1.2500000000000001E-2</v>
      </c>
      <c r="S47">
        <v>8.0000000000000004E-4</v>
      </c>
      <c r="T47">
        <v>0</v>
      </c>
    </row>
    <row r="48" spans="1:20" x14ac:dyDescent="0.3">
      <c r="A48" s="2" t="s">
        <v>19</v>
      </c>
      <c r="B48">
        <v>2013</v>
      </c>
      <c r="C48">
        <v>11</v>
      </c>
      <c r="D48" s="2">
        <v>201311</v>
      </c>
      <c r="E48">
        <f>VLOOKUP($D48,BEQAX!$D$2:$F251,3,FALSE)</f>
        <v>3.2162999999999997E-2</v>
      </c>
      <c r="F48">
        <f>VLOOKUP($D48,FMAGX!$D$2:$F$189,3,FALSE)</f>
        <v>3.4923999999999997E-2</v>
      </c>
      <c r="G48">
        <f>VLOOKUP($D48,MUEAX!$D$2:$F$205,3,FALSE)</f>
        <v>4.5248999999999998E-2</v>
      </c>
      <c r="H48">
        <f>VLOOKUP($D48,CZA!$D$2:$F$205,3,FALSE)</f>
        <v>1.8768E-2</v>
      </c>
      <c r="I48">
        <f>VLOOKUP($D48,IPO!$D$2:$F$205,3,FALSE)</f>
        <v>2.6283000000000001E-2</v>
      </c>
      <c r="O48" s="27">
        <f t="shared" si="0"/>
        <v>3.1477400000000003E-2</v>
      </c>
      <c r="P48">
        <v>3.1300000000000001E-2</v>
      </c>
      <c r="Q48">
        <v>1.29E-2</v>
      </c>
      <c r="R48">
        <v>3.2000000000000002E-3</v>
      </c>
      <c r="S48">
        <v>4.4000000000000003E-3</v>
      </c>
      <c r="T48">
        <v>0</v>
      </c>
    </row>
    <row r="49" spans="1:20" x14ac:dyDescent="0.3">
      <c r="A49" s="2" t="s">
        <v>19</v>
      </c>
      <c r="B49">
        <v>2013</v>
      </c>
      <c r="C49">
        <v>12</v>
      </c>
      <c r="D49" s="2">
        <v>201312</v>
      </c>
      <c r="E49">
        <f>VLOOKUP($D49,BEQAX!$D$2:$F252,3,FALSE)</f>
        <v>2.3195E-2</v>
      </c>
      <c r="F49">
        <f>VLOOKUP($D49,FMAGX!$D$2:$F$189,3,FALSE)</f>
        <v>2.4504000000000001E-2</v>
      </c>
      <c r="G49">
        <f>VLOOKUP($D49,MUEAX!$D$2:$F$205,3,FALSE)</f>
        <v>2.8694999999999998E-2</v>
      </c>
      <c r="H49">
        <f>VLOOKUP($D49,CZA!$D$2:$F$205,3,FALSE)</f>
        <v>2.6869000000000001E-2</v>
      </c>
      <c r="I49">
        <f>VLOOKUP($D49,IPO!$D$2:$F$205,3,FALSE)</f>
        <v>5.2815000000000001E-2</v>
      </c>
      <c r="O49" s="27">
        <f t="shared" si="0"/>
        <v>3.12156E-2</v>
      </c>
      <c r="P49">
        <v>2.81E-2</v>
      </c>
      <c r="Q49">
        <v>-4.6999999999999993E-3</v>
      </c>
      <c r="R49">
        <v>-2.0000000000000001E-4</v>
      </c>
      <c r="S49">
        <v>2.0000000000000001E-4</v>
      </c>
      <c r="T49">
        <v>0</v>
      </c>
    </row>
    <row r="50" spans="1:20" x14ac:dyDescent="0.3">
      <c r="A50" s="2" t="s">
        <v>19</v>
      </c>
      <c r="B50">
        <v>2014</v>
      </c>
      <c r="C50">
        <v>1</v>
      </c>
      <c r="D50" s="2">
        <v>201401</v>
      </c>
      <c r="E50">
        <f>VLOOKUP($D50,BEQAX!$D$2:$F253,3,FALSE)</f>
        <v>-3.6435000000000002E-2</v>
      </c>
      <c r="F50">
        <f>VLOOKUP($D50,FMAGX!$D$2:$F$189,3,FALSE)</f>
        <v>-1.8837E-2</v>
      </c>
      <c r="G50">
        <f>VLOOKUP($D50,MUEAX!$D$2:$F$205,3,FALSE)</f>
        <v>-4.0342000000000003E-2</v>
      </c>
      <c r="H50">
        <f>VLOOKUP($D50,CZA!$D$2:$F$205,3,FALSE)</f>
        <v>-3.1143000000000001E-2</v>
      </c>
      <c r="I50">
        <f>VLOOKUP($D50,IPO!$D$2:$F$205,3,FALSE)</f>
        <v>-1.4E-5</v>
      </c>
      <c r="O50" s="27">
        <f t="shared" si="0"/>
        <v>-2.53542E-2</v>
      </c>
      <c r="P50">
        <v>-3.32E-2</v>
      </c>
      <c r="Q50">
        <v>8.8999999999999999E-3</v>
      </c>
      <c r="R50">
        <v>-2.07E-2</v>
      </c>
      <c r="S50">
        <v>1.7100000000000001E-2</v>
      </c>
      <c r="T50">
        <v>0</v>
      </c>
    </row>
    <row r="51" spans="1:20" x14ac:dyDescent="0.3">
      <c r="A51" s="2" t="s">
        <v>19</v>
      </c>
      <c r="B51">
        <v>2014</v>
      </c>
      <c r="C51">
        <v>2</v>
      </c>
      <c r="D51" s="2">
        <v>201402</v>
      </c>
      <c r="E51">
        <f>VLOOKUP($D51,BEQAX!$D$2:$F254,3,FALSE)</f>
        <v>4.5576999999999999E-2</v>
      </c>
      <c r="F51">
        <f>VLOOKUP($D51,FMAGX!$D$2:$F$189,3,FALSE)</f>
        <v>5.1970000000000002E-2</v>
      </c>
      <c r="G51">
        <f>VLOOKUP($D51,MUEAX!$D$2:$F$205,3,FALSE)</f>
        <v>5.0939999999999999E-2</v>
      </c>
      <c r="H51">
        <f>VLOOKUP($D51,CZA!$D$2:$F$205,3,FALSE)</f>
        <v>4.8023000000000003E-2</v>
      </c>
      <c r="I51">
        <f>VLOOKUP($D51,IPO!$D$2:$F$205,3,FALSE)</f>
        <v>7.4750999999999998E-2</v>
      </c>
      <c r="O51" s="27">
        <f t="shared" si="0"/>
        <v>5.4252199999999993E-2</v>
      </c>
      <c r="P51">
        <v>4.6500000000000007E-2</v>
      </c>
      <c r="Q51">
        <v>3.4000000000000002E-3</v>
      </c>
      <c r="R51">
        <v>-3.0999999999999999E-3</v>
      </c>
      <c r="S51">
        <v>2.07E-2</v>
      </c>
      <c r="T51">
        <v>0</v>
      </c>
    </row>
    <row r="52" spans="1:20" x14ac:dyDescent="0.3">
      <c r="A52" s="2" t="s">
        <v>19</v>
      </c>
      <c r="B52">
        <v>2014</v>
      </c>
      <c r="C52">
        <v>3</v>
      </c>
      <c r="D52" s="2">
        <v>201403</v>
      </c>
      <c r="E52">
        <f>VLOOKUP($D52,BEQAX!$D$2:$F255,3,FALSE)</f>
        <v>1.4076E-2</v>
      </c>
      <c r="F52">
        <f>VLOOKUP($D52,FMAGX!$D$2:$F$189,3,FALSE)</f>
        <v>-1.1433E-2</v>
      </c>
      <c r="G52">
        <f>VLOOKUP($D52,MUEAX!$D$2:$F$205,3,FALSE)</f>
        <v>5.6470000000000001E-3</v>
      </c>
      <c r="H52">
        <f>VLOOKUP($D52,CZA!$D$2:$F$205,3,FALSE)</f>
        <v>5.2810000000000001E-3</v>
      </c>
      <c r="I52">
        <f>VLOOKUP($D52,IPO!$D$2:$F$205,3,FALSE)</f>
        <v>-5.1806999999999999E-2</v>
      </c>
      <c r="O52" s="27">
        <f t="shared" si="0"/>
        <v>-7.6471999999999998E-3</v>
      </c>
      <c r="P52">
        <v>4.3E-3</v>
      </c>
      <c r="Q52">
        <v>-1.8100000000000002E-2</v>
      </c>
      <c r="R52">
        <v>4.9299999999999997E-2</v>
      </c>
      <c r="S52">
        <v>-3.2899999999999999E-2</v>
      </c>
      <c r="T52">
        <v>0</v>
      </c>
    </row>
    <row r="53" spans="1:20" x14ac:dyDescent="0.3">
      <c r="A53" s="2" t="s">
        <v>19</v>
      </c>
      <c r="B53">
        <v>2014</v>
      </c>
      <c r="C53">
        <v>4</v>
      </c>
      <c r="D53" s="2">
        <v>201404</v>
      </c>
      <c r="E53">
        <f>VLOOKUP($D53,BEQAX!$D$2:$F256,3,FALSE)</f>
        <v>9.2530000000000008E-3</v>
      </c>
      <c r="F53">
        <f>VLOOKUP($D53,FMAGX!$D$2:$F$189,3,FALSE)</f>
        <v>-1.1459E-2</v>
      </c>
      <c r="G53">
        <f>VLOOKUP($D53,MUEAX!$D$2:$F$205,3,FALSE)</f>
        <v>2.8080000000000002E-3</v>
      </c>
      <c r="H53">
        <f>VLOOKUP($D53,CZA!$D$2:$F$205,3,FALSE)</f>
        <v>-1.6379999999999999E-3</v>
      </c>
      <c r="I53">
        <f>VLOOKUP($D53,IPO!$D$2:$F$205,3,FALSE)</f>
        <v>-4.6380999999999999E-2</v>
      </c>
      <c r="O53" s="27">
        <f t="shared" si="0"/>
        <v>-9.4833999999999995E-3</v>
      </c>
      <c r="P53">
        <v>-1.9E-3</v>
      </c>
      <c r="Q53">
        <v>-4.1799999999999997E-2</v>
      </c>
      <c r="R53">
        <v>1.1699999999999999E-2</v>
      </c>
      <c r="S53">
        <v>-3.8900000000000004E-2</v>
      </c>
      <c r="T53">
        <v>0</v>
      </c>
    </row>
    <row r="54" spans="1:20" x14ac:dyDescent="0.3">
      <c r="A54" s="2" t="s">
        <v>19</v>
      </c>
      <c r="B54">
        <v>2014</v>
      </c>
      <c r="C54">
        <v>5</v>
      </c>
      <c r="D54" s="2">
        <v>201405</v>
      </c>
      <c r="E54">
        <f>VLOOKUP($D54,BEQAX!$D$2:$F257,3,FALSE)</f>
        <v>2.1181999999999999E-2</v>
      </c>
      <c r="F54">
        <f>VLOOKUP($D54,FMAGX!$D$2:$F$189,3,FALSE)</f>
        <v>3.0904999999999998E-2</v>
      </c>
      <c r="G54">
        <f>VLOOKUP($D54,MUEAX!$D$2:$F$205,3,FALSE)</f>
        <v>2.2398999999999999E-2</v>
      </c>
      <c r="H54">
        <f>VLOOKUP($D54,CZA!$D$2:$F$205,3,FALSE)</f>
        <v>2.3179999999999999E-2</v>
      </c>
      <c r="I54">
        <f>VLOOKUP($D54,IPO!$D$2:$F$205,3,FALSE)</f>
        <v>3.7669999999999999E-3</v>
      </c>
      <c r="O54" s="27">
        <f t="shared" si="0"/>
        <v>2.0286600000000002E-2</v>
      </c>
      <c r="P54">
        <v>2.06E-2</v>
      </c>
      <c r="Q54">
        <v>-1.8799999999999997E-2</v>
      </c>
      <c r="R54">
        <v>-1.2999999999999999E-3</v>
      </c>
      <c r="S54">
        <v>8.6999999999999994E-3</v>
      </c>
      <c r="T54">
        <v>0</v>
      </c>
    </row>
    <row r="55" spans="1:20" x14ac:dyDescent="0.3">
      <c r="A55" s="2" t="s">
        <v>19</v>
      </c>
      <c r="B55">
        <v>2014</v>
      </c>
      <c r="C55">
        <v>6</v>
      </c>
      <c r="D55" s="2">
        <v>201406</v>
      </c>
      <c r="E55">
        <f>VLOOKUP($D55,BEQAX!$D$2:$F258,3,FALSE)</f>
        <v>1.5723000000000001E-2</v>
      </c>
      <c r="F55">
        <f>VLOOKUP($D55,FMAGX!$D$2:$F$189,3,FALSE)</f>
        <v>2.6186999999999998E-2</v>
      </c>
      <c r="G55">
        <f>VLOOKUP($D55,MUEAX!$D$2:$F$205,3,FALSE)</f>
        <v>1.3691999999999999E-2</v>
      </c>
      <c r="H55">
        <f>VLOOKUP($D55,CZA!$D$2:$F$205,3,FALSE)</f>
        <v>2.5637E-2</v>
      </c>
      <c r="I55">
        <f>VLOOKUP($D55,IPO!$D$2:$F$205,3,FALSE)</f>
        <v>7.6064000000000007E-2</v>
      </c>
      <c r="O55" s="27">
        <f t="shared" si="0"/>
        <v>3.1460600000000005E-2</v>
      </c>
      <c r="P55">
        <v>2.6099999999999998E-2</v>
      </c>
      <c r="Q55">
        <v>3.0899999999999997E-2</v>
      </c>
      <c r="R55">
        <v>-6.9999999999999993E-3</v>
      </c>
      <c r="S55">
        <v>6.8999999999999999E-3</v>
      </c>
      <c r="T55">
        <v>0</v>
      </c>
    </row>
    <row r="56" spans="1:20" x14ac:dyDescent="0.3">
      <c r="A56" s="2" t="s">
        <v>19</v>
      </c>
      <c r="B56">
        <v>2014</v>
      </c>
      <c r="C56">
        <v>7</v>
      </c>
      <c r="D56" s="2">
        <v>201407</v>
      </c>
      <c r="E56">
        <f>VLOOKUP($D56,BEQAX!$D$2:$F259,3,FALSE)</f>
        <v>-1.2531E-2</v>
      </c>
      <c r="F56">
        <f>VLOOKUP($D56,FMAGX!$D$2:$F$189,3,FALSE)</f>
        <v>-1.4922E-2</v>
      </c>
      <c r="G56">
        <f>VLOOKUP($D56,MUEAX!$D$2:$F$205,3,FALSE)</f>
        <v>-4.9529999999999999E-3</v>
      </c>
      <c r="H56">
        <f>VLOOKUP($D56,CZA!$D$2:$F$205,3,FALSE)</f>
        <v>-2.2630000000000001E-2</v>
      </c>
      <c r="I56">
        <f>VLOOKUP($D56,IPO!$D$2:$F$205,3,FALSE)</f>
        <v>-2.5114000000000001E-2</v>
      </c>
      <c r="O56" s="27">
        <f t="shared" si="0"/>
        <v>-1.6029999999999999E-2</v>
      </c>
      <c r="P56">
        <v>-2.0400000000000001E-2</v>
      </c>
      <c r="Q56">
        <v>-4.2999999999999997E-2</v>
      </c>
      <c r="R56">
        <v>4.0000000000000002E-4</v>
      </c>
      <c r="S56">
        <v>-1.1999999999999999E-3</v>
      </c>
      <c r="T56">
        <v>0</v>
      </c>
    </row>
    <row r="57" spans="1:20" x14ac:dyDescent="0.3">
      <c r="A57" s="2" t="s">
        <v>19</v>
      </c>
      <c r="B57">
        <v>2014</v>
      </c>
      <c r="C57">
        <v>8</v>
      </c>
      <c r="D57" s="2">
        <v>201408</v>
      </c>
      <c r="E57">
        <f>VLOOKUP($D57,BEQAX!$D$2:$F260,3,FALSE)</f>
        <v>3.9926000000000003E-2</v>
      </c>
      <c r="F57">
        <f>VLOOKUP($D57,FMAGX!$D$2:$F$189,3,FALSE)</f>
        <v>4.8408E-2</v>
      </c>
      <c r="G57">
        <f>VLOOKUP($D57,MUEAX!$D$2:$F$205,3,FALSE)</f>
        <v>3.8009000000000001E-2</v>
      </c>
      <c r="H57">
        <f>VLOOKUP($D57,CZA!$D$2:$F$205,3,FALSE)</f>
        <v>5.1975E-2</v>
      </c>
      <c r="I57">
        <f>VLOOKUP($D57,IPO!$D$2:$F$205,3,FALSE)</f>
        <v>5.2268000000000002E-2</v>
      </c>
      <c r="O57" s="27">
        <f t="shared" si="0"/>
        <v>4.6117199999999997E-2</v>
      </c>
      <c r="P57">
        <v>4.24E-2</v>
      </c>
      <c r="Q57">
        <v>4.0000000000000001E-3</v>
      </c>
      <c r="R57">
        <v>-4.5000000000000005E-3</v>
      </c>
      <c r="S57">
        <v>8.199999999999999E-3</v>
      </c>
      <c r="T57">
        <v>0</v>
      </c>
    </row>
    <row r="58" spans="1:20" x14ac:dyDescent="0.3">
      <c r="A58" s="2" t="s">
        <v>19</v>
      </c>
      <c r="B58">
        <v>2014</v>
      </c>
      <c r="C58">
        <v>9</v>
      </c>
      <c r="D58" s="2">
        <v>201409</v>
      </c>
      <c r="E58">
        <f>VLOOKUP($D58,BEQAX!$D$2:$F261,3,FALSE)</f>
        <v>-1.9269999999999999E-2</v>
      </c>
      <c r="F58">
        <f>VLOOKUP($D58,FMAGX!$D$2:$F$189,3,FALSE)</f>
        <v>-1.5599999999999999E-2</v>
      </c>
      <c r="G58">
        <f>VLOOKUP($D58,MUEAX!$D$2:$F$205,3,FALSE)</f>
        <v>-1.5257E-2</v>
      </c>
      <c r="H58">
        <f>VLOOKUP($D58,CZA!$D$2:$F$205,3,FALSE)</f>
        <v>-3.4949000000000001E-2</v>
      </c>
      <c r="I58">
        <f>VLOOKUP($D58,IPO!$D$2:$F$205,3,FALSE)</f>
        <v>-2.2967999999999999E-2</v>
      </c>
      <c r="O58" s="27">
        <f t="shared" si="0"/>
        <v>-2.1608800000000001E-2</v>
      </c>
      <c r="P58">
        <v>-1.9699999999999999E-2</v>
      </c>
      <c r="Q58">
        <v>-3.7000000000000005E-2</v>
      </c>
      <c r="R58">
        <v>-1.3500000000000002E-2</v>
      </c>
      <c r="S58">
        <v>5.0000000000000001E-3</v>
      </c>
      <c r="T58">
        <v>0</v>
      </c>
    </row>
    <row r="59" spans="1:20" x14ac:dyDescent="0.3">
      <c r="A59" s="2" t="s">
        <v>19</v>
      </c>
      <c r="B59">
        <v>2014</v>
      </c>
      <c r="C59">
        <v>10</v>
      </c>
      <c r="D59" s="2">
        <v>201410</v>
      </c>
      <c r="E59">
        <f>VLOOKUP($D59,BEQAX!$D$2:$F262,3,FALSE)</f>
        <v>1.8867999999999999E-2</v>
      </c>
      <c r="F59">
        <f>VLOOKUP($D59,FMAGX!$D$2:$F$189,3,FALSE)</f>
        <v>2.9142999999999999E-2</v>
      </c>
      <c r="G59">
        <f>VLOOKUP($D59,MUEAX!$D$2:$F$205,3,FALSE)</f>
        <v>2.2575999999999999E-2</v>
      </c>
      <c r="H59">
        <f>VLOOKUP($D59,CZA!$D$2:$F$205,3,FALSE)</f>
        <v>2.5572999999999999E-2</v>
      </c>
      <c r="I59">
        <f>VLOOKUP($D59,IPO!$D$2:$F$205,3,FALSE)</f>
        <v>2.2230000000000001E-3</v>
      </c>
      <c r="O59" s="27">
        <f t="shared" si="0"/>
        <v>1.9676599999999999E-2</v>
      </c>
      <c r="P59">
        <v>2.52E-2</v>
      </c>
      <c r="Q59">
        <v>4.2000000000000003E-2</v>
      </c>
      <c r="R59">
        <v>-1.8000000000000002E-2</v>
      </c>
      <c r="S59">
        <v>-5.9999999999999995E-4</v>
      </c>
      <c r="T59">
        <v>0</v>
      </c>
    </row>
    <row r="60" spans="1:20" x14ac:dyDescent="0.3">
      <c r="A60" s="2" t="s">
        <v>19</v>
      </c>
      <c r="B60">
        <v>2014</v>
      </c>
      <c r="C60">
        <v>11</v>
      </c>
      <c r="D60" s="2">
        <v>201411</v>
      </c>
      <c r="E60">
        <f>VLOOKUP($D60,BEQAX!$D$2:$F263,3,FALSE)</f>
        <v>3.0466E-2</v>
      </c>
      <c r="F60">
        <f>VLOOKUP($D60,FMAGX!$D$2:$F$189,3,FALSE)</f>
        <v>2.2839999999999999E-2</v>
      </c>
      <c r="G60">
        <f>VLOOKUP($D60,MUEAX!$D$2:$F$205,3,FALSE)</f>
        <v>1.6882999999999999E-2</v>
      </c>
      <c r="H60">
        <f>VLOOKUP($D60,CZA!$D$2:$F$205,3,FALSE)</f>
        <v>5.2890000000000003E-3</v>
      </c>
      <c r="I60">
        <f>VLOOKUP($D60,IPO!$D$2:$F$205,3,FALSE)</f>
        <v>3.4616000000000001E-2</v>
      </c>
      <c r="O60" s="27">
        <f t="shared" si="0"/>
        <v>2.2018799999999998E-2</v>
      </c>
      <c r="P60">
        <v>2.5499999999999998E-2</v>
      </c>
      <c r="Q60">
        <v>-2.06E-2</v>
      </c>
      <c r="R60">
        <v>-3.1E-2</v>
      </c>
      <c r="S60">
        <v>6.8000000000000005E-3</v>
      </c>
      <c r="T60">
        <v>0</v>
      </c>
    </row>
    <row r="61" spans="1:20" x14ac:dyDescent="0.3">
      <c r="A61" s="2" t="s">
        <v>19</v>
      </c>
      <c r="B61">
        <v>2014</v>
      </c>
      <c r="C61">
        <v>12</v>
      </c>
      <c r="D61" s="2">
        <v>201412</v>
      </c>
      <c r="E61">
        <f>VLOOKUP($D61,BEQAX!$D$2:$F264,3,FALSE)</f>
        <v>-3.8900000000000002E-4</v>
      </c>
      <c r="F61">
        <f>VLOOKUP($D61,FMAGX!$D$2:$F$189,3,FALSE)</f>
        <v>-1.039E-3</v>
      </c>
      <c r="G61">
        <f>VLOOKUP($D61,MUEAX!$D$2:$F$205,3,FALSE)</f>
        <v>3.1440000000000001E-3</v>
      </c>
      <c r="H61">
        <f>VLOOKUP($D61,CZA!$D$2:$F$205,3,FALSE)</f>
        <v>9.3400000000000004E-4</v>
      </c>
      <c r="I61">
        <f>VLOOKUP($D61,IPO!$D$2:$F$205,3,FALSE)</f>
        <v>-2.3043000000000001E-2</v>
      </c>
      <c r="O61" s="27">
        <f t="shared" si="0"/>
        <v>-4.0785999999999999E-3</v>
      </c>
      <c r="P61">
        <v>-5.9999999999999995E-4</v>
      </c>
      <c r="Q61">
        <v>2.4900000000000002E-2</v>
      </c>
      <c r="R61">
        <v>2.2700000000000001E-2</v>
      </c>
      <c r="S61">
        <v>1.1200000000000002E-2</v>
      </c>
      <c r="T61">
        <v>0</v>
      </c>
    </row>
    <row r="62" spans="1:20" x14ac:dyDescent="0.3">
      <c r="A62" s="2" t="s">
        <v>19</v>
      </c>
      <c r="B62">
        <v>2015</v>
      </c>
      <c r="C62">
        <v>1</v>
      </c>
      <c r="D62" s="2">
        <v>201501</v>
      </c>
      <c r="E62">
        <f>VLOOKUP($D62,BEQAX!$D$2:$F265,3,FALSE)</f>
        <v>-3.5167999999999998E-2</v>
      </c>
      <c r="F62">
        <f>VLOOKUP($D62,FMAGX!$D$2:$F$189,3,FALSE)</f>
        <v>-2.4643000000000002E-2</v>
      </c>
      <c r="G62">
        <f>VLOOKUP($D62,MUEAX!$D$2:$F$205,3,FALSE)</f>
        <v>-3.1015000000000001E-2</v>
      </c>
      <c r="H62">
        <f>VLOOKUP($D62,CZA!$D$2:$F$205,3,FALSE)</f>
        <v>-2.3812E-2</v>
      </c>
      <c r="I62">
        <f>VLOOKUP($D62,IPO!$D$2:$F$205,3,FALSE)</f>
        <v>-2.5461000000000001E-2</v>
      </c>
      <c r="O62" s="27">
        <f t="shared" si="0"/>
        <v>-2.8019800000000001E-2</v>
      </c>
      <c r="P62">
        <v>-3.1099999999999999E-2</v>
      </c>
      <c r="Q62">
        <v>-5.6000000000000008E-3</v>
      </c>
      <c r="R62">
        <v>-3.5900000000000001E-2</v>
      </c>
      <c r="S62">
        <v>3.8399999999999997E-2</v>
      </c>
      <c r="T62">
        <v>0</v>
      </c>
    </row>
    <row r="63" spans="1:20" x14ac:dyDescent="0.3">
      <c r="A63" s="2" t="s">
        <v>19</v>
      </c>
      <c r="B63">
        <v>2015</v>
      </c>
      <c r="C63">
        <v>2</v>
      </c>
      <c r="D63" s="2">
        <v>201502</v>
      </c>
      <c r="E63">
        <f>VLOOKUP($D63,BEQAX!$D$2:$F266,3,FALSE)</f>
        <v>5.1298999999999997E-2</v>
      </c>
      <c r="F63">
        <f>VLOOKUP($D63,FMAGX!$D$2:$F$189,3,FALSE)</f>
        <v>6.4161999999999997E-2</v>
      </c>
      <c r="G63">
        <f>VLOOKUP($D63,MUEAX!$D$2:$F$205,3,FALSE)</f>
        <v>6.2643000000000004E-2</v>
      </c>
      <c r="H63">
        <f>VLOOKUP($D63,CZA!$D$2:$F$205,3,FALSE)</f>
        <v>5.6993000000000002E-2</v>
      </c>
      <c r="I63">
        <f>VLOOKUP($D63,IPO!$D$2:$F$205,3,FALSE)</f>
        <v>8.7048E-2</v>
      </c>
      <c r="O63" s="27">
        <f t="shared" si="0"/>
        <v>6.4429E-2</v>
      </c>
      <c r="P63">
        <v>6.13E-2</v>
      </c>
      <c r="Q63">
        <v>6.3E-3</v>
      </c>
      <c r="R63">
        <v>-1.8600000000000002E-2</v>
      </c>
      <c r="S63">
        <v>-2.8199999999999999E-2</v>
      </c>
      <c r="T63">
        <v>0</v>
      </c>
    </row>
    <row r="64" spans="1:20" x14ac:dyDescent="0.3">
      <c r="A64" s="2" t="s">
        <v>19</v>
      </c>
      <c r="B64">
        <v>2015</v>
      </c>
      <c r="C64">
        <v>3</v>
      </c>
      <c r="D64" s="2">
        <v>201503</v>
      </c>
      <c r="E64">
        <f>VLOOKUP($D64,BEQAX!$D$2:$F267,3,FALSE)</f>
        <v>-1.6865000000000002E-2</v>
      </c>
      <c r="F64">
        <f>VLOOKUP($D64,FMAGX!$D$2:$F$189,3,FALSE)</f>
        <v>-9.1640000000000003E-3</v>
      </c>
      <c r="G64">
        <f>VLOOKUP($D64,MUEAX!$D$2:$F$205,3,FALSE)</f>
        <v>-1.3339E-2</v>
      </c>
      <c r="H64">
        <f>VLOOKUP($D64,CZA!$D$2:$F$205,3,FALSE)</f>
        <v>3.9139999999999999E-3</v>
      </c>
      <c r="I64">
        <f>VLOOKUP($D64,IPO!$D$2:$F$205,3,FALSE)</f>
        <v>1.3483E-2</v>
      </c>
      <c r="O64" s="27">
        <f t="shared" si="0"/>
        <v>-4.3941999999999991E-3</v>
      </c>
      <c r="P64">
        <v>-1.1200000000000002E-2</v>
      </c>
      <c r="Q64">
        <v>3.04E-2</v>
      </c>
      <c r="R64">
        <v>-3.8E-3</v>
      </c>
      <c r="S64">
        <v>2.7400000000000001E-2</v>
      </c>
      <c r="T64">
        <v>0</v>
      </c>
    </row>
    <row r="65" spans="1:20" x14ac:dyDescent="0.3">
      <c r="A65" s="2" t="s">
        <v>19</v>
      </c>
      <c r="B65">
        <v>2015</v>
      </c>
      <c r="C65">
        <v>4</v>
      </c>
      <c r="D65" s="2">
        <v>201504</v>
      </c>
      <c r="E65">
        <f>VLOOKUP($D65,BEQAX!$D$2:$F268,3,FALSE)</f>
        <v>8.1890000000000001E-3</v>
      </c>
      <c r="F65">
        <f>VLOOKUP($D65,FMAGX!$D$2:$F$189,3,FALSE)</f>
        <v>1.787E-3</v>
      </c>
      <c r="G65">
        <f>VLOOKUP($D65,MUEAX!$D$2:$F$205,3,FALSE)</f>
        <v>2.617E-3</v>
      </c>
      <c r="H65">
        <f>VLOOKUP($D65,CZA!$D$2:$F$205,3,FALSE)</f>
        <v>-9.1900000000000003E-3</v>
      </c>
      <c r="I65">
        <f>VLOOKUP($D65,IPO!$D$2:$F$205,3,FALSE)</f>
        <v>-1.5154000000000001E-2</v>
      </c>
      <c r="O65" s="27">
        <f t="shared" si="0"/>
        <v>-2.3502000000000002E-3</v>
      </c>
      <c r="P65">
        <v>5.8999999999999999E-3</v>
      </c>
      <c r="Q65">
        <v>-3.0600000000000002E-2</v>
      </c>
      <c r="R65">
        <v>1.8200000000000001E-2</v>
      </c>
      <c r="S65">
        <v>-7.2700000000000001E-2</v>
      </c>
      <c r="T65">
        <v>0</v>
      </c>
    </row>
    <row r="66" spans="1:20" x14ac:dyDescent="0.3">
      <c r="A66" s="2" t="s">
        <v>19</v>
      </c>
      <c r="B66">
        <v>2015</v>
      </c>
      <c r="C66">
        <v>5</v>
      </c>
      <c r="D66" s="2">
        <v>201505</v>
      </c>
      <c r="E66">
        <f>VLOOKUP($D66,BEQAX!$D$2:$F269,3,FALSE)</f>
        <v>1.6569E-2</v>
      </c>
      <c r="F66">
        <f>VLOOKUP($D66,FMAGX!$D$2:$F$189,3,FALSE)</f>
        <v>1.8903E-2</v>
      </c>
      <c r="G66">
        <f>VLOOKUP($D66,MUEAX!$D$2:$F$205,3,FALSE)</f>
        <v>2.0879000000000002E-2</v>
      </c>
      <c r="H66">
        <f>VLOOKUP($D66,CZA!$D$2:$F$205,3,FALSE)</f>
        <v>1.166E-2</v>
      </c>
      <c r="I66">
        <f>VLOOKUP($D66,IPO!$D$2:$F$205,3,FALSE)</f>
        <v>2.436E-2</v>
      </c>
      <c r="O66" s="27">
        <f t="shared" si="0"/>
        <v>1.8474200000000003E-2</v>
      </c>
      <c r="P66">
        <v>1.3600000000000001E-2</v>
      </c>
      <c r="Q66">
        <v>9.3999999999999986E-3</v>
      </c>
      <c r="R66">
        <v>-1.15E-2</v>
      </c>
      <c r="S66">
        <v>5.8200000000000002E-2</v>
      </c>
      <c r="T66">
        <v>0</v>
      </c>
    </row>
    <row r="67" spans="1:20" x14ac:dyDescent="0.3">
      <c r="A67" s="2" t="s">
        <v>19</v>
      </c>
      <c r="B67">
        <v>2015</v>
      </c>
      <c r="C67">
        <v>6</v>
      </c>
      <c r="D67" s="2">
        <v>201506</v>
      </c>
      <c r="E67">
        <f>VLOOKUP($D67,BEQAX!$D$2:$F270,3,FALSE)</f>
        <v>-2.1779E-2</v>
      </c>
      <c r="F67">
        <f>VLOOKUP($D67,FMAGX!$D$2:$F$189,3,FALSE)</f>
        <v>-9.3550000000000005E-3</v>
      </c>
      <c r="G67">
        <f>VLOOKUP($D67,MUEAX!$D$2:$F$205,3,FALSE)</f>
        <v>-1.4061000000000001E-2</v>
      </c>
      <c r="H67">
        <f>VLOOKUP($D67,CZA!$D$2:$F$205,3,FALSE)</f>
        <v>-9.9659999999999992E-3</v>
      </c>
      <c r="I67">
        <f>VLOOKUP($D67,IPO!$D$2:$F$205,3,FALSE)</f>
        <v>-2.0638E-2</v>
      </c>
      <c r="O67" s="27">
        <f t="shared" ref="O67:O130" si="1">AVERAGEIF(E67:N67, "&lt;&gt;")</f>
        <v>-1.5159800000000001E-2</v>
      </c>
      <c r="P67">
        <v>-1.5300000000000001E-2</v>
      </c>
      <c r="Q67">
        <v>2.9100000000000001E-2</v>
      </c>
      <c r="R67">
        <v>-7.9000000000000008E-3</v>
      </c>
      <c r="S67">
        <v>3.0099999999999998E-2</v>
      </c>
      <c r="T67">
        <v>0</v>
      </c>
    </row>
    <row r="68" spans="1:20" x14ac:dyDescent="0.3">
      <c r="A68" s="2" t="s">
        <v>19</v>
      </c>
      <c r="B68">
        <v>2015</v>
      </c>
      <c r="C68">
        <v>7</v>
      </c>
      <c r="D68" s="2">
        <v>201507</v>
      </c>
      <c r="E68">
        <f>VLOOKUP($D68,BEQAX!$D$2:$F271,3,FALSE)</f>
        <v>1.1792E-2</v>
      </c>
      <c r="F68">
        <f>VLOOKUP($D68,FMAGX!$D$2:$F$189,3,FALSE)</f>
        <v>2.6827E-2</v>
      </c>
      <c r="G68">
        <f>VLOOKUP($D68,MUEAX!$D$2:$F$205,3,FALSE)</f>
        <v>1.5125E-2</v>
      </c>
      <c r="H68">
        <f>VLOOKUP($D68,CZA!$D$2:$F$205,3,FALSE)</f>
        <v>2.1944999999999999E-2</v>
      </c>
      <c r="I68">
        <f>VLOOKUP($D68,IPO!$D$2:$F$205,3,FALSE)</f>
        <v>-4.2030000000000001E-3</v>
      </c>
      <c r="J68">
        <f>VLOOKUP($D68,CGJAX!$D$2:$F$205,3,FALSE)</f>
        <v>3.6187999999999998E-2</v>
      </c>
      <c r="O68" s="27">
        <f t="shared" si="1"/>
        <v>1.7945666666666669E-2</v>
      </c>
      <c r="P68">
        <v>1.54E-2</v>
      </c>
      <c r="Q68">
        <v>-4.1700000000000001E-2</v>
      </c>
      <c r="R68">
        <v>-4.1299999999999996E-2</v>
      </c>
      <c r="S68">
        <v>9.98E-2</v>
      </c>
      <c r="T68">
        <v>0</v>
      </c>
    </row>
    <row r="69" spans="1:20" x14ac:dyDescent="0.3">
      <c r="A69" s="2" t="s">
        <v>19</v>
      </c>
      <c r="B69">
        <v>2015</v>
      </c>
      <c r="C69">
        <v>8</v>
      </c>
      <c r="D69" s="2">
        <v>201508</v>
      </c>
      <c r="E69">
        <f>VLOOKUP($D69,BEQAX!$D$2:$F272,3,FALSE)</f>
        <v>-7.0572999999999997E-2</v>
      </c>
      <c r="F69">
        <f>VLOOKUP($D69,FMAGX!$D$2:$F$189,3,FALSE)</f>
        <v>-6.4896999999999996E-2</v>
      </c>
      <c r="G69">
        <f>VLOOKUP($D69,MUEAX!$D$2:$F$205,3,FALSE)</f>
        <v>-6.3856999999999997E-2</v>
      </c>
      <c r="H69">
        <f>VLOOKUP($D69,CZA!$D$2:$F$205,3,FALSE)</f>
        <v>-5.4937E-2</v>
      </c>
      <c r="I69">
        <f>VLOOKUP($D69,IPO!$D$2:$F$205,3,FALSE)</f>
        <v>-9.3564999999999995E-2</v>
      </c>
      <c r="J69">
        <f>VLOOKUP($D69,CGJAX!$D$2:$F$205,3,FALSE)</f>
        <v>-6.0994E-2</v>
      </c>
      <c r="O69" s="27">
        <f t="shared" si="1"/>
        <v>-6.8137166666666665E-2</v>
      </c>
      <c r="P69">
        <v>-6.0400000000000002E-2</v>
      </c>
      <c r="Q69">
        <v>3.3E-3</v>
      </c>
      <c r="R69">
        <v>2.7699999999999999E-2</v>
      </c>
      <c r="S69">
        <v>-2.0899999999999998E-2</v>
      </c>
      <c r="T69">
        <v>0</v>
      </c>
    </row>
    <row r="70" spans="1:20" x14ac:dyDescent="0.3">
      <c r="A70" s="2" t="s">
        <v>19</v>
      </c>
      <c r="B70">
        <v>2015</v>
      </c>
      <c r="C70">
        <v>9</v>
      </c>
      <c r="D70" s="2">
        <v>201509</v>
      </c>
      <c r="E70">
        <f>VLOOKUP($D70,BEQAX!$D$2:$F273,3,FALSE)</f>
        <v>-2.8146000000000001E-2</v>
      </c>
      <c r="F70">
        <f>VLOOKUP($D70,FMAGX!$D$2:$F$189,3,FALSE)</f>
        <v>-3.7774000000000002E-2</v>
      </c>
      <c r="G70">
        <f>VLOOKUP($D70,MUEAX!$D$2:$F$205,3,FALSE)</f>
        <v>-2.8649000000000001E-2</v>
      </c>
      <c r="H70">
        <f>VLOOKUP($D70,CZA!$D$2:$F$205,3,FALSE)</f>
        <v>-3.7765E-2</v>
      </c>
      <c r="I70">
        <f>VLOOKUP($D70,IPO!$D$2:$F$205,3,FALSE)</f>
        <v>-8.4442000000000003E-2</v>
      </c>
      <c r="J70">
        <f>VLOOKUP($D70,CGJAX!$D$2:$F$205,3,FALSE)</f>
        <v>-2.8287E-2</v>
      </c>
      <c r="O70" s="27">
        <f t="shared" si="1"/>
        <v>-4.0843833333333336E-2</v>
      </c>
      <c r="P70">
        <v>-3.0699999999999998E-2</v>
      </c>
      <c r="Q70">
        <v>-2.6200000000000001E-2</v>
      </c>
      <c r="R70">
        <v>5.6000000000000008E-3</v>
      </c>
      <c r="S70">
        <v>5.2199999999999996E-2</v>
      </c>
      <c r="T70">
        <v>0</v>
      </c>
    </row>
    <row r="71" spans="1:20" x14ac:dyDescent="0.3">
      <c r="A71" s="2" t="s">
        <v>19</v>
      </c>
      <c r="B71">
        <v>2015</v>
      </c>
      <c r="C71">
        <v>10</v>
      </c>
      <c r="D71" s="2">
        <v>201510</v>
      </c>
      <c r="E71">
        <f>VLOOKUP($D71,BEQAX!$D$2:$F274,3,FALSE)</f>
        <v>6.9349999999999995E-2</v>
      </c>
      <c r="F71">
        <f>VLOOKUP($D71,FMAGX!$D$2:$F$189,3,FALSE)</f>
        <v>8.8152999999999995E-2</v>
      </c>
      <c r="G71">
        <f>VLOOKUP($D71,MUEAX!$D$2:$F$205,3,FALSE)</f>
        <v>7.7246999999999996E-2</v>
      </c>
      <c r="H71">
        <f>VLOOKUP($D71,CZA!$D$2:$F$205,3,FALSE)</f>
        <v>5.8088000000000001E-2</v>
      </c>
      <c r="I71">
        <f>VLOOKUP($D71,IPO!$D$2:$F$205,3,FALSE)</f>
        <v>7.7148999999999995E-2</v>
      </c>
      <c r="J71">
        <f>VLOOKUP($D71,CGJAX!$D$2:$F$205,3,FALSE)</f>
        <v>8.6252999999999996E-2</v>
      </c>
      <c r="O71" s="27">
        <f t="shared" si="1"/>
        <v>7.604000000000001E-2</v>
      </c>
      <c r="P71">
        <v>7.7499999999999999E-2</v>
      </c>
      <c r="Q71">
        <v>-1.89E-2</v>
      </c>
      <c r="R71">
        <v>-4.5999999999999999E-3</v>
      </c>
      <c r="S71">
        <v>-3.2799999999999996E-2</v>
      </c>
      <c r="T71">
        <v>0</v>
      </c>
    </row>
    <row r="72" spans="1:20" x14ac:dyDescent="0.3">
      <c r="A72" s="2" t="s">
        <v>19</v>
      </c>
      <c r="B72">
        <v>2015</v>
      </c>
      <c r="C72">
        <v>11</v>
      </c>
      <c r="D72" s="2">
        <v>201511</v>
      </c>
      <c r="E72">
        <f>VLOOKUP($D72,BEQAX!$D$2:$F275,3,FALSE)</f>
        <v>3.3599999999999998E-4</v>
      </c>
      <c r="F72">
        <f>VLOOKUP($D72,FMAGX!$D$2:$F$189,3,FALSE)</f>
        <v>1.3128000000000001E-2</v>
      </c>
      <c r="G72">
        <f>VLOOKUP($D72,MUEAX!$D$2:$F$205,3,FALSE)</f>
        <v>4.35E-4</v>
      </c>
      <c r="H72">
        <f>VLOOKUP($D72,CZA!$D$2:$F$205,3,FALSE)</f>
        <v>-2.7290000000000001E-3</v>
      </c>
      <c r="I72">
        <f>VLOOKUP($D72,IPO!$D$2:$F$205,3,FALSE)</f>
        <v>1.926E-3</v>
      </c>
      <c r="J72">
        <f>VLOOKUP($D72,CGJAX!$D$2:$F$205,3,FALSE)</f>
        <v>2.4810000000000001E-3</v>
      </c>
      <c r="O72" s="27">
        <f t="shared" si="1"/>
        <v>2.5961666666666668E-3</v>
      </c>
      <c r="P72">
        <v>5.6999999999999993E-3</v>
      </c>
      <c r="Q72">
        <v>3.5900000000000001E-2</v>
      </c>
      <c r="R72">
        <v>-4.1999999999999997E-3</v>
      </c>
      <c r="S72">
        <v>2.2799999999999997E-2</v>
      </c>
      <c r="T72">
        <v>0</v>
      </c>
    </row>
    <row r="73" spans="1:20" x14ac:dyDescent="0.3">
      <c r="A73" s="2" t="s">
        <v>19</v>
      </c>
      <c r="B73">
        <v>2015</v>
      </c>
      <c r="C73">
        <v>12</v>
      </c>
      <c r="D73" s="2">
        <v>201512</v>
      </c>
      <c r="E73">
        <f>VLOOKUP($D73,BEQAX!$D$2:$F276,3,FALSE)</f>
        <v>-2.1874000000000001E-2</v>
      </c>
      <c r="F73">
        <f>VLOOKUP($D73,FMAGX!$D$2:$F$189,3,FALSE)</f>
        <v>-1.7728000000000001E-2</v>
      </c>
      <c r="G73">
        <f>VLOOKUP($D73,MUEAX!$D$2:$F$205,3,FALSE)</f>
        <v>-1.3134999999999999E-2</v>
      </c>
      <c r="H73">
        <f>VLOOKUP($D73,CZA!$D$2:$F$205,3,FALSE)</f>
        <v>-2.5744E-2</v>
      </c>
      <c r="I73">
        <f>VLOOKUP($D73,IPO!$D$2:$F$205,3,FALSE)</f>
        <v>-3.2049000000000001E-2</v>
      </c>
      <c r="J73">
        <f>VLOOKUP($D73,CGJAX!$D$2:$F$205,3,FALSE)</f>
        <v>-2.0116999999999999E-2</v>
      </c>
      <c r="O73" s="27">
        <f t="shared" si="1"/>
        <v>-2.1774499999999999E-2</v>
      </c>
      <c r="P73">
        <v>-2.1700000000000001E-2</v>
      </c>
      <c r="Q73">
        <v>-2.8500000000000001E-2</v>
      </c>
      <c r="R73">
        <v>-2.6099999999999998E-2</v>
      </c>
      <c r="S73">
        <v>3.3599999999999998E-2</v>
      </c>
      <c r="T73">
        <v>1E-4</v>
      </c>
    </row>
    <row r="74" spans="1:20" x14ac:dyDescent="0.3">
      <c r="A74" s="2" t="s">
        <v>19</v>
      </c>
      <c r="B74">
        <v>2016</v>
      </c>
      <c r="C74">
        <v>1</v>
      </c>
      <c r="D74" s="2">
        <v>201601</v>
      </c>
      <c r="E74">
        <f>VLOOKUP($D74,BEQAX!$D$2:$F277,3,FALSE)</f>
        <v>-5.8210000000000005E-2</v>
      </c>
      <c r="F74">
        <f>VLOOKUP($D74,FMAGX!$D$2:$F$189,3,FALSE)</f>
        <v>-6.4619999999999997E-2</v>
      </c>
      <c r="G74">
        <f>VLOOKUP($D74,MUEAX!$D$2:$F$205,3,FALSE)</f>
        <v>-5.7801000000000005E-2</v>
      </c>
      <c r="H74">
        <f>VLOOKUP($D74,CZA!$D$2:$F$205,3,FALSE)</f>
        <v>-6.2524999999999997E-2</v>
      </c>
      <c r="I74">
        <f>VLOOKUP($D74,IPO!$D$2:$F$205,3,FALSE)</f>
        <v>-0.147812</v>
      </c>
      <c r="J74">
        <f>VLOOKUP($D74,CGJAX!$D$2:$F$205,3,FALSE)</f>
        <v>-6.3391000000000003E-2</v>
      </c>
      <c r="O74" s="27">
        <f t="shared" si="1"/>
        <v>-7.5726499999999988E-2</v>
      </c>
      <c r="P74">
        <v>-5.7699999999999994E-2</v>
      </c>
      <c r="Q74">
        <v>-3.4200000000000001E-2</v>
      </c>
      <c r="R74">
        <v>2.0899999999999998E-2</v>
      </c>
      <c r="S74">
        <v>1.44E-2</v>
      </c>
      <c r="T74">
        <v>1E-4</v>
      </c>
    </row>
    <row r="75" spans="1:20" x14ac:dyDescent="0.3">
      <c r="A75" s="2" t="s">
        <v>19</v>
      </c>
      <c r="B75">
        <v>2016</v>
      </c>
      <c r="C75">
        <v>2</v>
      </c>
      <c r="D75" s="2">
        <v>201602</v>
      </c>
      <c r="E75">
        <f>VLOOKUP($D75,BEQAX!$D$2:$F278,3,FALSE)</f>
        <v>-2.9330000000000003E-3</v>
      </c>
      <c r="F75">
        <f>VLOOKUP($D75,FMAGX!$D$2:$F$189,3,FALSE)</f>
        <v>-1.6933999999999998E-2</v>
      </c>
      <c r="G75">
        <f>VLOOKUP($D75,MUEAX!$D$2:$F$205,3,FALSE)</f>
        <v>1.2459999999999999E-3</v>
      </c>
      <c r="H75">
        <f>VLOOKUP($D75,CZA!$D$2:$F$205,3,FALSE)</f>
        <v>7.6670000000000011E-3</v>
      </c>
      <c r="I75">
        <f>VLOOKUP($D75,IPO!$D$2:$F$205,3,FALSE)</f>
        <v>6.6640000000000007E-3</v>
      </c>
      <c r="J75">
        <f>VLOOKUP($D75,CGJAX!$D$2:$F$205,3,FALSE)</f>
        <v>-2.362E-3</v>
      </c>
      <c r="O75" s="27">
        <f t="shared" si="1"/>
        <v>-1.1086666666666664E-3</v>
      </c>
      <c r="P75">
        <v>-7.000000000000001E-4</v>
      </c>
      <c r="Q75">
        <v>7.4000000000000003E-3</v>
      </c>
      <c r="R75">
        <v>-5.6999999999999993E-3</v>
      </c>
      <c r="S75">
        <v>-4.3799999999999999E-2</v>
      </c>
      <c r="T75">
        <v>2.0000000000000001E-4</v>
      </c>
    </row>
    <row r="76" spans="1:20" x14ac:dyDescent="0.3">
      <c r="A76" s="2" t="s">
        <v>19</v>
      </c>
      <c r="B76">
        <v>2016</v>
      </c>
      <c r="C76">
        <v>3</v>
      </c>
      <c r="D76" s="2">
        <v>201603</v>
      </c>
      <c r="E76">
        <f>VLOOKUP($D76,BEQAX!$D$2:$F279,3,FALSE)</f>
        <v>6.6677E-2</v>
      </c>
      <c r="F76">
        <f>VLOOKUP($D76,FMAGX!$D$2:$F$189,3,FALSE)</f>
        <v>6.3621999999999998E-2</v>
      </c>
      <c r="G76">
        <f>VLOOKUP($D76,MUEAX!$D$2:$F$205,3,FALSE)</f>
        <v>6.4315999999999998E-2</v>
      </c>
      <c r="H76">
        <f>VLOOKUP($D76,CZA!$D$2:$F$205,3,FALSE)</f>
        <v>8.080699999999999E-2</v>
      </c>
      <c r="I76">
        <f>VLOOKUP($D76,IPO!$D$2:$F$205,3,FALSE)</f>
        <v>8.3801E-2</v>
      </c>
      <c r="J76">
        <f>VLOOKUP($D76,CGJAX!$D$2:$F$205,3,FALSE)</f>
        <v>6.5888999999999989E-2</v>
      </c>
      <c r="O76" s="27">
        <f t="shared" si="1"/>
        <v>7.0851999999999984E-2</v>
      </c>
      <c r="P76">
        <v>6.9599999999999995E-2</v>
      </c>
      <c r="Q76">
        <v>8.199999999999999E-3</v>
      </c>
      <c r="R76">
        <v>1.1899999999999999E-2</v>
      </c>
      <c r="S76">
        <v>-5.0099999999999999E-2</v>
      </c>
      <c r="T76">
        <v>2.0000000000000001E-4</v>
      </c>
    </row>
    <row r="77" spans="1:20" x14ac:dyDescent="0.3">
      <c r="A77" s="2" t="s">
        <v>19</v>
      </c>
      <c r="B77">
        <v>2016</v>
      </c>
      <c r="C77">
        <v>4</v>
      </c>
      <c r="D77" s="2">
        <v>201604</v>
      </c>
      <c r="E77">
        <f>VLOOKUP($D77,BEQAX!$D$2:$F280,3,FALSE)</f>
        <v>-4.6799999999999999E-4</v>
      </c>
      <c r="F77">
        <f>VLOOKUP($D77,FMAGX!$D$2:$F$189,3,FALSE)</f>
        <v>1.0870000000000001E-2</v>
      </c>
      <c r="G77">
        <f>VLOOKUP($D77,MUEAX!$D$2:$F$205,3,FALSE)</f>
        <v>-3.2659999999999998E-3</v>
      </c>
      <c r="H77">
        <f>VLOOKUP($D77,CZA!$D$2:$F$205,3,FALSE)</f>
        <v>2.2244E-2</v>
      </c>
      <c r="I77">
        <f>VLOOKUP($D77,IPO!$D$2:$F$205,3,FALSE)</f>
        <v>3.2030999999999997E-2</v>
      </c>
      <c r="J77">
        <f>VLOOKUP($D77,CGJAX!$D$2:$F$205,3,FALSE)</f>
        <v>-6.7060000000000002E-3</v>
      </c>
      <c r="O77" s="27">
        <f t="shared" si="1"/>
        <v>9.1175000000000006E-3</v>
      </c>
      <c r="P77">
        <v>9.1000000000000004E-3</v>
      </c>
      <c r="Q77">
        <v>7.6E-3</v>
      </c>
      <c r="R77">
        <v>3.2799999999999996E-2</v>
      </c>
      <c r="S77">
        <v>-6.0199999999999997E-2</v>
      </c>
      <c r="T77">
        <v>1E-4</v>
      </c>
    </row>
    <row r="78" spans="1:20" x14ac:dyDescent="0.3">
      <c r="A78" s="2" t="s">
        <v>19</v>
      </c>
      <c r="B78">
        <v>2016</v>
      </c>
      <c r="C78">
        <v>5</v>
      </c>
      <c r="D78" s="2">
        <v>201605</v>
      </c>
      <c r="E78">
        <f>VLOOKUP($D78,BEQAX!$D$2:$F281,3,FALSE)</f>
        <v>1.9407000000000001E-2</v>
      </c>
      <c r="F78">
        <f>VLOOKUP($D78,FMAGX!$D$2:$F$189,3,FALSE)</f>
        <v>1.4809000000000001E-2</v>
      </c>
      <c r="G78">
        <f>VLOOKUP($D78,MUEAX!$D$2:$F$205,3,FALSE)</f>
        <v>1.4419000000000001E-2</v>
      </c>
      <c r="H78">
        <f>VLOOKUP($D78,CZA!$D$2:$F$205,3,FALSE)</f>
        <v>2.7269999999999999E-2</v>
      </c>
      <c r="I78">
        <f>VLOOKUP($D78,IPO!$D$2:$F$205,3,FALSE)</f>
        <v>1.2649000000000001E-2</v>
      </c>
      <c r="J78">
        <f>VLOOKUP($D78,CGJAX!$D$2:$F$205,3,FALSE)</f>
        <v>2.1382999999999999E-2</v>
      </c>
      <c r="O78" s="27">
        <f t="shared" si="1"/>
        <v>1.8322833333333333E-2</v>
      </c>
      <c r="P78">
        <v>1.78E-2</v>
      </c>
      <c r="Q78">
        <v>-1.7000000000000001E-3</v>
      </c>
      <c r="R78">
        <v>-1.66E-2</v>
      </c>
      <c r="S78">
        <v>1.43E-2</v>
      </c>
      <c r="T78">
        <v>1E-4</v>
      </c>
    </row>
    <row r="79" spans="1:20" x14ac:dyDescent="0.3">
      <c r="A79" s="2" t="s">
        <v>19</v>
      </c>
      <c r="B79">
        <v>2016</v>
      </c>
      <c r="C79">
        <v>6</v>
      </c>
      <c r="D79" s="2">
        <v>201606</v>
      </c>
      <c r="E79">
        <f>VLOOKUP($D79,BEQAX!$D$2:$F282,3,FALSE)</f>
        <v>-7.3739999999999995E-3</v>
      </c>
      <c r="F79">
        <f>VLOOKUP($D79,FMAGX!$D$2:$F$189,3,FALSE)</f>
        <v>-1.8634999999999999E-2</v>
      </c>
      <c r="G79">
        <f>VLOOKUP($D79,MUEAX!$D$2:$F$205,3,FALSE)</f>
        <v>-2.4360000000000002E-3</v>
      </c>
      <c r="H79">
        <f>VLOOKUP($D79,CZA!$D$2:$F$205,3,FALSE)</f>
        <v>-9.5430000000000011E-3</v>
      </c>
      <c r="I79">
        <f>VLOOKUP($D79,IPO!$D$2:$F$205,3,FALSE)</f>
        <v>-4.3628E-2</v>
      </c>
      <c r="J79">
        <f>VLOOKUP($D79,CGJAX!$D$2:$F$205,3,FALSE)</f>
        <v>-1.3720000000000001E-2</v>
      </c>
      <c r="O79" s="27">
        <f t="shared" si="1"/>
        <v>-1.5889333333333332E-2</v>
      </c>
      <c r="P79">
        <v>-5.0000000000000001E-4</v>
      </c>
      <c r="Q79">
        <v>6.0999999999999995E-3</v>
      </c>
      <c r="R79">
        <v>-1.4800000000000001E-2</v>
      </c>
      <c r="S79">
        <v>4.1500000000000002E-2</v>
      </c>
      <c r="T79">
        <v>2.0000000000000001E-4</v>
      </c>
    </row>
    <row r="80" spans="1:20" x14ac:dyDescent="0.3">
      <c r="A80" s="2" t="s">
        <v>19</v>
      </c>
      <c r="B80">
        <v>2016</v>
      </c>
      <c r="C80">
        <v>7</v>
      </c>
      <c r="D80" s="2">
        <v>201607</v>
      </c>
      <c r="E80">
        <f>VLOOKUP($D80,BEQAX!$D$2:$F283,3,FALSE)</f>
        <v>4.6133E-2</v>
      </c>
      <c r="F80">
        <f>VLOOKUP($D80,FMAGX!$D$2:$F$189,3,FALSE)</f>
        <v>3.7821E-2</v>
      </c>
      <c r="G80">
        <f>VLOOKUP($D80,MUEAX!$D$2:$F$205,3,FALSE)</f>
        <v>3.6107E-2</v>
      </c>
      <c r="H80">
        <f>VLOOKUP($D80,CZA!$D$2:$F$205,3,FALSE)</f>
        <v>3.6185000000000002E-2</v>
      </c>
      <c r="I80">
        <f>VLOOKUP($D80,IPO!$D$2:$F$205,3,FALSE)</f>
        <v>4.7731000000000003E-2</v>
      </c>
      <c r="J80">
        <f>VLOOKUP($D80,CGJAX!$D$2:$F$205,3,FALSE)</f>
        <v>5.0054000000000001E-2</v>
      </c>
      <c r="K80">
        <f>VLOOKUP($D80,FSPGX!$D$2:$F$205,3,FALSE)</f>
        <v>4.7323000000000004E-2</v>
      </c>
      <c r="O80" s="27">
        <f t="shared" si="1"/>
        <v>4.3050571428571431E-2</v>
      </c>
      <c r="P80">
        <v>3.95E-2</v>
      </c>
      <c r="Q80">
        <v>2.4900000000000002E-2</v>
      </c>
      <c r="R80">
        <v>-1.32E-2</v>
      </c>
      <c r="S80">
        <v>-3.3399999999999999E-2</v>
      </c>
      <c r="T80">
        <v>2.0000000000000001E-4</v>
      </c>
    </row>
    <row r="81" spans="1:20" x14ac:dyDescent="0.3">
      <c r="A81" s="2" t="s">
        <v>19</v>
      </c>
      <c r="B81">
        <v>2016</v>
      </c>
      <c r="C81">
        <v>8</v>
      </c>
      <c r="D81" s="2">
        <v>201608</v>
      </c>
      <c r="E81">
        <f>VLOOKUP($D81,BEQAX!$D$2:$F284,3,FALSE)</f>
        <v>3.287E-3</v>
      </c>
      <c r="F81">
        <f>VLOOKUP($D81,FMAGX!$D$2:$F$189,3,FALSE)</f>
        <v>4.875E-3</v>
      </c>
      <c r="G81">
        <f>VLOOKUP($D81,MUEAX!$D$2:$F$205,3,FALSE)</f>
        <v>3.2599999999999999E-3</v>
      </c>
      <c r="H81">
        <f>VLOOKUP($D81,CZA!$D$2:$F$205,3,FALSE)</f>
        <v>4.8180000000000002E-3</v>
      </c>
      <c r="I81">
        <f>VLOOKUP($D81,IPO!$D$2:$F$205,3,FALSE)</f>
        <v>3.4779000000000004E-2</v>
      </c>
      <c r="J81">
        <f>VLOOKUP($D81,CGJAX!$D$2:$F$205,3,FALSE)</f>
        <v>-2.617E-3</v>
      </c>
      <c r="K81">
        <f>VLOOKUP($D81,FSPGX!$D$2:$F$205,3,FALSE)</f>
        <v>-5.9919999999999999E-3</v>
      </c>
      <c r="O81" s="27">
        <f t="shared" si="1"/>
        <v>6.0585714285714288E-3</v>
      </c>
      <c r="P81">
        <v>4.8999999999999998E-3</v>
      </c>
      <c r="Q81">
        <v>1.1599999999999999E-2</v>
      </c>
      <c r="R81">
        <v>3.1800000000000002E-2</v>
      </c>
      <c r="S81">
        <v>-3.4799999999999998E-2</v>
      </c>
      <c r="T81">
        <v>2.0000000000000001E-4</v>
      </c>
    </row>
    <row r="82" spans="1:20" x14ac:dyDescent="0.3">
      <c r="A82" s="2" t="s">
        <v>19</v>
      </c>
      <c r="B82">
        <v>2016</v>
      </c>
      <c r="C82">
        <v>9</v>
      </c>
      <c r="D82" s="2">
        <v>201609</v>
      </c>
      <c r="E82">
        <f>VLOOKUP($D82,BEQAX!$D$2:$F285,3,FALSE)</f>
        <v>3.045E-3</v>
      </c>
      <c r="F82">
        <f>VLOOKUP($D82,FMAGX!$D$2:$F$189,3,FALSE)</f>
        <v>2.764E-3</v>
      </c>
      <c r="G82">
        <f>VLOOKUP($D82,MUEAX!$D$2:$F$205,3,FALSE)</f>
        <v>-1.9240000000000001E-3</v>
      </c>
      <c r="H82">
        <f>VLOOKUP($D82,CZA!$D$2:$F$205,3,FALSE)</f>
        <v>2.1210000000000001E-3</v>
      </c>
      <c r="I82">
        <f>VLOOKUP($D82,IPO!$D$2:$F$205,3,FALSE)</f>
        <v>1.0253E-2</v>
      </c>
      <c r="J82">
        <f>VLOOKUP($D82,CGJAX!$D$2:$F$205,3,FALSE)</f>
        <v>7.6900000000000004E-4</v>
      </c>
      <c r="K82">
        <f>VLOOKUP($D82,FSPGX!$D$2:$F$205,3,FALSE)</f>
        <v>3.6830000000000001E-3</v>
      </c>
      <c r="O82" s="27">
        <f t="shared" si="1"/>
        <v>2.9587142857142854E-3</v>
      </c>
      <c r="P82">
        <v>2.5000000000000001E-3</v>
      </c>
      <c r="Q82">
        <v>2.12E-2</v>
      </c>
      <c r="R82">
        <v>-1.24E-2</v>
      </c>
      <c r="S82">
        <v>1.9E-3</v>
      </c>
      <c r="T82">
        <v>2.0000000000000001E-4</v>
      </c>
    </row>
    <row r="83" spans="1:20" x14ac:dyDescent="0.3">
      <c r="A83" s="2" t="s">
        <v>19</v>
      </c>
      <c r="B83">
        <v>2016</v>
      </c>
      <c r="C83">
        <v>10</v>
      </c>
      <c r="D83" s="2">
        <v>201610</v>
      </c>
      <c r="E83">
        <f>VLOOKUP($D83,BEQAX!$D$2:$F286,3,FALSE)</f>
        <v>-2.1040999999999997E-2</v>
      </c>
      <c r="F83">
        <f>VLOOKUP($D83,FMAGX!$D$2:$F$189,3,FALSE)</f>
        <v>-1.9791E-2</v>
      </c>
      <c r="G83">
        <f>VLOOKUP($D83,MUEAX!$D$2:$F$205,3,FALSE)</f>
        <v>-1.3153E-2</v>
      </c>
      <c r="H83">
        <f>VLOOKUP($D83,CZA!$D$2:$F$205,3,FALSE)</f>
        <v>-1.6912E-2</v>
      </c>
      <c r="I83">
        <f>VLOOKUP($D83,IPO!$D$2:$F$205,3,FALSE)</f>
        <v>-3.9620999999999996E-2</v>
      </c>
      <c r="J83">
        <f>VLOOKUP($D83,CGJAX!$D$2:$F$205,3,FALSE)</f>
        <v>-3.1177999999999997E-2</v>
      </c>
      <c r="K83">
        <f>VLOOKUP($D83,FSPGX!$D$2:$F$205,3,FALSE)</f>
        <v>-2.3410999999999998E-2</v>
      </c>
      <c r="L83">
        <f>VLOOKUP($D83,DMIDX!$D$2:$F$175,3,FALSE)</f>
        <v>-2.7032999999999998E-2</v>
      </c>
      <c r="O83" s="27">
        <f t="shared" si="1"/>
        <v>-2.4017499999999997E-2</v>
      </c>
      <c r="P83">
        <v>-2.0199999999999999E-2</v>
      </c>
      <c r="Q83">
        <v>-4.4000000000000004E-2</v>
      </c>
      <c r="R83">
        <v>4.0899999999999999E-2</v>
      </c>
      <c r="S83">
        <v>5.8999999999999999E-3</v>
      </c>
      <c r="T83">
        <v>2.0000000000000001E-4</v>
      </c>
    </row>
    <row r="84" spans="1:20" x14ac:dyDescent="0.3">
      <c r="A84" s="2" t="s">
        <v>19</v>
      </c>
      <c r="B84">
        <v>2016</v>
      </c>
      <c r="C84">
        <v>11</v>
      </c>
      <c r="D84" s="2">
        <v>201611</v>
      </c>
      <c r="E84">
        <f>VLOOKUP($D84,BEQAX!$D$2:$F287,3,FALSE)</f>
        <v>3.2535999999999995E-2</v>
      </c>
      <c r="F84">
        <f>VLOOKUP($D84,FMAGX!$D$2:$F$189,3,FALSE)</f>
        <v>2.9594000000000002E-2</v>
      </c>
      <c r="G84">
        <f>VLOOKUP($D84,MUEAX!$D$2:$F$205,3,FALSE)</f>
        <v>2.5271999999999999E-2</v>
      </c>
      <c r="H84">
        <f>VLOOKUP($D84,CZA!$D$2:$F$205,3,FALSE)</f>
        <v>3.3464999999999995E-2</v>
      </c>
      <c r="I84">
        <f>VLOOKUP($D84,IPO!$D$2:$F$205,3,FALSE)</f>
        <v>2.2225999999999999E-2</v>
      </c>
      <c r="J84">
        <f>VLOOKUP($D84,CGJAX!$D$2:$F$205,3,FALSE)</f>
        <v>1.7382999999999999E-2</v>
      </c>
      <c r="K84">
        <f>VLOOKUP($D84,FSPGX!$D$2:$F$205,3,FALSE)</f>
        <v>2.1682E-2</v>
      </c>
      <c r="L84">
        <f>VLOOKUP($D84,DMIDX!$D$2:$F$175,3,FALSE)</f>
        <v>7.9490999999999992E-2</v>
      </c>
      <c r="O84" s="27">
        <f t="shared" si="1"/>
        <v>3.2706125000000003E-2</v>
      </c>
      <c r="P84">
        <v>4.8600000000000004E-2</v>
      </c>
      <c r="Q84">
        <v>5.7099999999999998E-2</v>
      </c>
      <c r="R84">
        <v>8.2100000000000006E-2</v>
      </c>
      <c r="S84">
        <v>-4.6300000000000001E-2</v>
      </c>
      <c r="T84">
        <v>1E-4</v>
      </c>
    </row>
    <row r="85" spans="1:20" x14ac:dyDescent="0.3">
      <c r="A85" s="2" t="s">
        <v>19</v>
      </c>
      <c r="B85">
        <v>2016</v>
      </c>
      <c r="C85">
        <v>12</v>
      </c>
      <c r="D85" s="2">
        <v>201612</v>
      </c>
      <c r="E85">
        <f>VLOOKUP($D85,BEQAX!$D$2:$F288,3,FALSE)</f>
        <v>1.525E-2</v>
      </c>
      <c r="F85">
        <f>VLOOKUP($D85,FMAGX!$D$2:$F$189,3,FALSE)</f>
        <v>1.0628E-2</v>
      </c>
      <c r="G85">
        <f>VLOOKUP($D85,MUEAX!$D$2:$F$205,3,FALSE)</f>
        <v>1.4984000000000001E-2</v>
      </c>
      <c r="H85">
        <f>VLOOKUP($D85,CZA!$D$2:$F$205,3,FALSE)</f>
        <v>2.6294999999999999E-2</v>
      </c>
      <c r="I85">
        <f>VLOOKUP($D85,IPO!$D$2:$F$205,3,FALSE)</f>
        <v>-2.9859999999999999E-3</v>
      </c>
      <c r="J85">
        <f>VLOOKUP($D85,CGJAX!$D$2:$F$205,3,FALSE)</f>
        <v>8.3619999999999996E-3</v>
      </c>
      <c r="K85">
        <f>VLOOKUP($D85,FSPGX!$D$2:$F$205,3,FALSE)</f>
        <v>9.3900000000000008E-3</v>
      </c>
      <c r="L85">
        <f>VLOOKUP($D85,DMIDX!$D$2:$F$175,3,FALSE)</f>
        <v>2.1529999999999997E-2</v>
      </c>
      <c r="O85" s="27">
        <f t="shared" si="1"/>
        <v>1.2931624999999997E-2</v>
      </c>
      <c r="P85">
        <v>1.8200000000000001E-2</v>
      </c>
      <c r="Q85">
        <v>1E-3</v>
      </c>
      <c r="R85">
        <v>3.5299999999999998E-2</v>
      </c>
      <c r="S85">
        <v>-2.5000000000000001E-3</v>
      </c>
      <c r="T85">
        <v>2.9999999999999997E-4</v>
      </c>
    </row>
    <row r="86" spans="1:20" x14ac:dyDescent="0.3">
      <c r="A86" s="2" t="s">
        <v>19</v>
      </c>
      <c r="B86">
        <v>2017</v>
      </c>
      <c r="C86">
        <v>1</v>
      </c>
      <c r="D86" s="2">
        <v>201701</v>
      </c>
      <c r="E86">
        <f>VLOOKUP($D86,BEQAX!$D$2:$F289,3,FALSE)</f>
        <v>2.2783999999999999E-2</v>
      </c>
      <c r="F86">
        <f>VLOOKUP($D86,FMAGX!$D$2:$F$189,3,FALSE)</f>
        <v>2.3681000000000001E-2</v>
      </c>
      <c r="G86">
        <f>VLOOKUP($D86,MUEAX!$D$2:$F$205,3,FALSE)</f>
        <v>2.0812999999999998E-2</v>
      </c>
      <c r="H86">
        <f>VLOOKUP($D86,CZA!$D$2:$F$205,3,FALSE)</f>
        <v>2.7032E-2</v>
      </c>
      <c r="I86">
        <f>VLOOKUP($D86,IPO!$D$2:$F$205,3,FALSE)</f>
        <v>3.8639E-2</v>
      </c>
      <c r="J86">
        <f>VLOOKUP($D86,CGJAX!$D$2:$F$205,3,FALSE)</f>
        <v>3.5892E-2</v>
      </c>
      <c r="K86">
        <f>VLOOKUP($D86,FSPGX!$D$2:$F$205,3,FALSE)</f>
        <v>3.3189000000000003E-2</v>
      </c>
      <c r="L86">
        <f>VLOOKUP($D86,DMIDX!$D$2:$F$175,3,FALSE)</f>
        <v>1.5899999999999997E-2</v>
      </c>
      <c r="M86">
        <f>VLOOKUP($D86,NUMG!$D$2:$F$175,3,FALSE)</f>
        <v>3.7732000000000002E-2</v>
      </c>
      <c r="O86" s="27">
        <f t="shared" si="1"/>
        <v>2.8406888888888888E-2</v>
      </c>
      <c r="P86">
        <v>1.9400000000000001E-2</v>
      </c>
      <c r="Q86">
        <v>-1.18E-2</v>
      </c>
      <c r="R86">
        <v>-2.75E-2</v>
      </c>
      <c r="S86">
        <v>-9.300000000000001E-3</v>
      </c>
      <c r="T86">
        <v>4.0000000000000002E-4</v>
      </c>
    </row>
    <row r="87" spans="1:20" x14ac:dyDescent="0.3">
      <c r="A87" s="2" t="s">
        <v>19</v>
      </c>
      <c r="B87">
        <v>2017</v>
      </c>
      <c r="C87">
        <v>2</v>
      </c>
      <c r="D87" s="2">
        <v>201702</v>
      </c>
      <c r="E87">
        <f>VLOOKUP($D87,BEQAX!$D$2:$F290,3,FALSE)</f>
        <v>3.3922000000000001E-2</v>
      </c>
      <c r="F87">
        <f>VLOOKUP($D87,FMAGX!$D$2:$F$189,3,FALSE)</f>
        <v>3.8933000000000002E-2</v>
      </c>
      <c r="G87">
        <f>VLOOKUP($D87,MUEAX!$D$2:$F$205,3,FALSE)</f>
        <v>4.0315000000000004E-2</v>
      </c>
      <c r="H87">
        <f>VLOOKUP($D87,CZA!$D$2:$F$205,3,FALSE)</f>
        <v>3.9738000000000002E-2</v>
      </c>
      <c r="I87">
        <f>VLOOKUP($D87,IPO!$D$2:$F$205,3,FALSE)</f>
        <v>4.7989000000000004E-2</v>
      </c>
      <c r="J87">
        <f>VLOOKUP($D87,CGJAX!$D$2:$F$205,3,FALSE)</f>
        <v>3.7934000000000002E-2</v>
      </c>
      <c r="K87">
        <f>VLOOKUP($D87,FSPGX!$D$2:$F$205,3,FALSE)</f>
        <v>4.1383000000000003E-2</v>
      </c>
      <c r="L87">
        <f>VLOOKUP($D87,DMIDX!$D$2:$F$175,3,FALSE)</f>
        <v>2.5485999999999998E-2</v>
      </c>
      <c r="M87">
        <f>VLOOKUP($D87,NUMG!$D$2:$F$175,3,FALSE)</f>
        <v>2.9867999999999999E-2</v>
      </c>
      <c r="O87" s="27">
        <f t="shared" si="1"/>
        <v>3.7285333333333337E-2</v>
      </c>
      <c r="P87">
        <v>3.5699999999999996E-2</v>
      </c>
      <c r="Q87">
        <v>-2.0499999999999997E-2</v>
      </c>
      <c r="R87">
        <v>-1.67E-2</v>
      </c>
      <c r="S87">
        <v>-1.6500000000000001E-2</v>
      </c>
      <c r="T87">
        <v>4.0000000000000002E-4</v>
      </c>
    </row>
    <row r="88" spans="1:20" x14ac:dyDescent="0.3">
      <c r="A88" s="2" t="s">
        <v>19</v>
      </c>
      <c r="B88">
        <v>2017</v>
      </c>
      <c r="C88">
        <v>3</v>
      </c>
      <c r="D88" s="2">
        <v>201703</v>
      </c>
      <c r="E88">
        <f>VLOOKUP($D88,BEQAX!$D$2:$F291,3,FALSE)</f>
        <v>6.6150000000000002E-3</v>
      </c>
      <c r="F88">
        <f>VLOOKUP($D88,FMAGX!$D$2:$F$189,3,FALSE)</f>
        <v>-4.0299999999999998E-4</v>
      </c>
      <c r="G88">
        <f>VLOOKUP($D88,MUEAX!$D$2:$F$205,3,FALSE)</f>
        <v>-3.8929999999999998E-3</v>
      </c>
      <c r="H88">
        <f>VLOOKUP($D88,CZA!$D$2:$F$205,3,FALSE)</f>
        <v>1.2100000000000001E-3</v>
      </c>
      <c r="I88">
        <f>VLOOKUP($D88,IPO!$D$2:$F$205,3,FALSE)</f>
        <v>2.4970999999999997E-2</v>
      </c>
      <c r="J88">
        <f>VLOOKUP($D88,CGJAX!$D$2:$F$205,3,FALSE)</f>
        <v>9.7269999999999995E-3</v>
      </c>
      <c r="K88">
        <f>VLOOKUP($D88,FSPGX!$D$2:$F$205,3,FALSE)</f>
        <v>1.0395E-2</v>
      </c>
      <c r="L88">
        <f>VLOOKUP($D88,DMIDX!$D$2:$F$175,3,FALSE)</f>
        <v>-4.3289999999999995E-3</v>
      </c>
      <c r="M88">
        <f>VLOOKUP($D88,NUMG!$D$2:$F$175,3,FALSE)</f>
        <v>4.2659999999999998E-3</v>
      </c>
      <c r="O88" s="27">
        <f t="shared" si="1"/>
        <v>5.395444444444444E-3</v>
      </c>
      <c r="P88">
        <v>1.7000000000000001E-3</v>
      </c>
      <c r="Q88">
        <v>1.1399999999999999E-2</v>
      </c>
      <c r="R88">
        <v>-3.3500000000000002E-2</v>
      </c>
      <c r="S88">
        <v>-1.03E-2</v>
      </c>
      <c r="T88">
        <v>2.9999999999999997E-4</v>
      </c>
    </row>
    <row r="89" spans="1:20" x14ac:dyDescent="0.3">
      <c r="A89" s="2" t="s">
        <v>19</v>
      </c>
      <c r="B89">
        <v>2017</v>
      </c>
      <c r="C89">
        <v>4</v>
      </c>
      <c r="D89" s="2">
        <v>201704</v>
      </c>
      <c r="E89">
        <f>VLOOKUP($D89,BEQAX!$D$2:$F292,3,FALSE)</f>
        <v>9.7660000000000004E-3</v>
      </c>
      <c r="F89">
        <f>VLOOKUP($D89,FMAGX!$D$2:$F$189,3,FALSE)</f>
        <v>1.2562E-2</v>
      </c>
      <c r="G89">
        <f>VLOOKUP($D89,MUEAX!$D$2:$F$205,3,FALSE)</f>
        <v>4.3079999999999993E-3</v>
      </c>
      <c r="H89">
        <f>VLOOKUP($D89,CZA!$D$2:$F$205,3,FALSE)</f>
        <v>1.1616E-2</v>
      </c>
      <c r="I89">
        <f>VLOOKUP($D89,IPO!$D$2:$F$205,3,FALSE)</f>
        <v>3.0620999999999999E-2</v>
      </c>
      <c r="J89">
        <f>VLOOKUP($D89,CGJAX!$D$2:$F$205,3,FALSE)</f>
        <v>2.4319E-2</v>
      </c>
      <c r="K89">
        <f>VLOOKUP($D89,FSPGX!$D$2:$F$205,3,FALSE)</f>
        <v>2.2428E-2</v>
      </c>
      <c r="L89">
        <f>VLOOKUP($D89,DMIDX!$D$2:$F$175,3,FALSE)</f>
        <v>7.7689999999999999E-3</v>
      </c>
      <c r="M89">
        <f>VLOOKUP($D89,NUMG!$D$2:$F$175,3,FALSE)</f>
        <v>3.571E-3</v>
      </c>
      <c r="O89" s="27">
        <f t="shared" si="1"/>
        <v>1.4106666666666665E-2</v>
      </c>
      <c r="P89">
        <v>1.09E-2</v>
      </c>
      <c r="Q89">
        <v>7.3000000000000001E-3</v>
      </c>
      <c r="R89">
        <v>-2.1299999999999999E-2</v>
      </c>
      <c r="S89">
        <v>4.8999999999999998E-3</v>
      </c>
      <c r="T89">
        <v>5.0000000000000001E-4</v>
      </c>
    </row>
    <row r="90" spans="1:20" x14ac:dyDescent="0.3">
      <c r="A90" s="2" t="s">
        <v>19</v>
      </c>
      <c r="B90">
        <v>2017</v>
      </c>
      <c r="C90">
        <v>5</v>
      </c>
      <c r="D90" s="2">
        <v>201705</v>
      </c>
      <c r="E90">
        <f>VLOOKUP($D90,BEQAX!$D$2:$F293,3,FALSE)</f>
        <v>1.6230000000000003E-3</v>
      </c>
      <c r="F90">
        <f>VLOOKUP($D90,FMAGX!$D$2:$F$189,3,FALSE)</f>
        <v>2.1059000000000001E-2</v>
      </c>
      <c r="G90">
        <f>VLOOKUP($D90,MUEAX!$D$2:$F$205,3,FALSE)</f>
        <v>1.176E-2</v>
      </c>
      <c r="H90">
        <f>VLOOKUP($D90,CZA!$D$2:$F$205,3,FALSE)</f>
        <v>7.7540000000000005E-3</v>
      </c>
      <c r="I90">
        <f>VLOOKUP($D90,IPO!$D$2:$F$205,3,FALSE)</f>
        <v>5.9808999999999994E-2</v>
      </c>
      <c r="J90">
        <f>VLOOKUP($D90,CGJAX!$D$2:$F$205,3,FALSE)</f>
        <v>2.2297000000000001E-2</v>
      </c>
      <c r="K90">
        <f>VLOOKUP($D90,FSPGX!$D$2:$F$205,3,FALSE)</f>
        <v>2.5262E-2</v>
      </c>
      <c r="L90">
        <f>VLOOKUP($D90,DMIDX!$D$2:$F$175,3,FALSE)</f>
        <v>-5.7939999999999997E-3</v>
      </c>
      <c r="M90">
        <f>VLOOKUP($D90,NUMG!$D$2:$F$175,3,FALSE)</f>
        <v>6.5710000000000005E-3</v>
      </c>
      <c r="O90" s="27">
        <f t="shared" si="1"/>
        <v>1.6704555555555552E-2</v>
      </c>
      <c r="P90">
        <v>1.06E-2</v>
      </c>
      <c r="Q90">
        <v>-2.5699999999999997E-2</v>
      </c>
      <c r="R90">
        <v>-3.78E-2</v>
      </c>
      <c r="S90">
        <v>1.4800000000000001E-2</v>
      </c>
      <c r="T90">
        <v>5.9999999999999995E-4</v>
      </c>
    </row>
    <row r="91" spans="1:20" x14ac:dyDescent="0.3">
      <c r="A91" s="2" t="s">
        <v>19</v>
      </c>
      <c r="B91">
        <v>2017</v>
      </c>
      <c r="C91">
        <v>6</v>
      </c>
      <c r="D91" s="2">
        <v>201706</v>
      </c>
      <c r="E91">
        <f>VLOOKUP($D91,BEQAX!$D$2:$F294,3,FALSE)</f>
        <v>8.0110000000000008E-3</v>
      </c>
      <c r="F91">
        <f>VLOOKUP($D91,FMAGX!$D$2:$F$189,3,FALSE)</f>
        <v>6.5539999999999999E-3</v>
      </c>
      <c r="G91">
        <f>VLOOKUP($D91,MUEAX!$D$2:$F$205,3,FALSE)</f>
        <v>6.489E-3</v>
      </c>
      <c r="H91">
        <f>VLOOKUP($D91,CZA!$D$2:$F$205,3,FALSE)</f>
        <v>1.0107E-2</v>
      </c>
      <c r="I91">
        <f>VLOOKUP($D91,IPO!$D$2:$F$205,3,FALSE)</f>
        <v>-7.0790000000000002E-3</v>
      </c>
      <c r="J91">
        <f>VLOOKUP($D91,CGJAX!$D$2:$F$205,3,FALSE)</f>
        <v>1.1220000000000002E-3</v>
      </c>
      <c r="K91">
        <f>VLOOKUP($D91,FSPGX!$D$2:$F$205,3,FALSE)</f>
        <v>-2.676E-3</v>
      </c>
      <c r="L91">
        <f>VLOOKUP($D91,DMIDX!$D$2:$F$175,3,FALSE)</f>
        <v>1.5613000000000002E-2</v>
      </c>
      <c r="M91">
        <f>VLOOKUP($D91,NUMG!$D$2:$F$175,3,FALSE)</f>
        <v>1.4319E-2</v>
      </c>
      <c r="N91">
        <f>VLOOKUP($D91,PQCCX!$D$2:$F$205,3,FALSE)</f>
        <v>1.602E-2</v>
      </c>
      <c r="O91" s="27">
        <f t="shared" si="1"/>
        <v>6.8479999999999999E-3</v>
      </c>
      <c r="P91">
        <v>7.8000000000000005E-3</v>
      </c>
      <c r="Q91">
        <v>2.2499999999999999E-2</v>
      </c>
      <c r="R91">
        <v>1.4800000000000001E-2</v>
      </c>
      <c r="S91">
        <v>-1.1000000000000001E-3</v>
      </c>
      <c r="T91">
        <v>5.9999999999999995E-4</v>
      </c>
    </row>
    <row r="92" spans="1:20" x14ac:dyDescent="0.3">
      <c r="A92" s="2" t="s">
        <v>19</v>
      </c>
      <c r="B92">
        <v>2017</v>
      </c>
      <c r="C92">
        <v>7</v>
      </c>
      <c r="D92" s="2">
        <v>201707</v>
      </c>
      <c r="E92">
        <f>VLOOKUP($D92,BEQAX!$D$2:$F295,3,FALSE)</f>
        <v>1.7877000000000001E-2</v>
      </c>
      <c r="F92">
        <f>VLOOKUP($D92,FMAGX!$D$2:$F$189,3,FALSE)</f>
        <v>2.8967E-2</v>
      </c>
      <c r="G92">
        <f>VLOOKUP($D92,MUEAX!$D$2:$F$205,3,FALSE)</f>
        <v>1.6899000000000001E-2</v>
      </c>
      <c r="H92">
        <f>VLOOKUP($D92,CZA!$D$2:$F$205,3,FALSE)</f>
        <v>1.9612000000000001E-2</v>
      </c>
      <c r="I92">
        <f>VLOOKUP($D92,IPO!$D$2:$F$205,3,FALSE)</f>
        <v>2.9930999999999999E-2</v>
      </c>
      <c r="J92">
        <f>VLOOKUP($D92,CGJAX!$D$2:$F$205,3,FALSE)</f>
        <v>1.9927E-2</v>
      </c>
      <c r="K92">
        <f>VLOOKUP($D92,FSPGX!$D$2:$F$205,3,FALSE)</f>
        <v>2.5505E-2</v>
      </c>
      <c r="L92">
        <f>VLOOKUP($D92,DMIDX!$D$2:$F$175,3,FALSE)</f>
        <v>7.9529999999999983E-3</v>
      </c>
      <c r="M92">
        <f>VLOOKUP($D92,NUMG!$D$2:$F$175,3,FALSE)</f>
        <v>9.7089999999999989E-3</v>
      </c>
      <c r="N92">
        <f>VLOOKUP($D92,PQCCX!$D$2:$F$205,3,FALSE)</f>
        <v>1.2924000000000001E-2</v>
      </c>
      <c r="O92" s="27">
        <f t="shared" si="1"/>
        <v>1.8930399999999997E-2</v>
      </c>
      <c r="P92">
        <v>1.8700000000000001E-2</v>
      </c>
      <c r="Q92">
        <v>-1.4999999999999999E-2</v>
      </c>
      <c r="R92">
        <v>-3.0999999999999999E-3</v>
      </c>
      <c r="S92">
        <v>1.6899999999999998E-2</v>
      </c>
      <c r="T92">
        <v>7.000000000000001E-4</v>
      </c>
    </row>
    <row r="93" spans="1:20" x14ac:dyDescent="0.3">
      <c r="A93" s="2" t="s">
        <v>19</v>
      </c>
      <c r="B93">
        <v>2017</v>
      </c>
      <c r="C93">
        <v>8</v>
      </c>
      <c r="D93" s="2">
        <v>201708</v>
      </c>
      <c r="E93">
        <f>VLOOKUP($D93,BEQAX!$D$2:$F296,3,FALSE)</f>
        <v>3.4280000000000005E-3</v>
      </c>
      <c r="F93">
        <f>VLOOKUP($D93,FMAGX!$D$2:$F$189,3,FALSE)</f>
        <v>1.0970000000000001E-2</v>
      </c>
      <c r="G93">
        <f>VLOOKUP($D93,MUEAX!$D$2:$F$205,3,FALSE)</f>
        <v>2.5299999999999997E-4</v>
      </c>
      <c r="H93">
        <f>VLOOKUP($D93,CZA!$D$2:$F$205,3,FALSE)</f>
        <v>4.1120000000000002E-3</v>
      </c>
      <c r="I93">
        <f>VLOOKUP($D93,IPO!$D$2:$F$205,3,FALSE)</f>
        <v>1.2993000000000001E-2</v>
      </c>
      <c r="J93">
        <f>VLOOKUP($D93,CGJAX!$D$2:$F$205,3,FALSE)</f>
        <v>1.1732000000000001E-2</v>
      </c>
      <c r="K93">
        <f>VLOOKUP($D93,FSPGX!$D$2:$F$205,3,FALSE)</f>
        <v>1.7221999999999998E-2</v>
      </c>
      <c r="L93">
        <f>VLOOKUP($D93,DMIDX!$D$2:$F$175,3,FALSE)</f>
        <v>-1.6449999999999999E-2</v>
      </c>
      <c r="M93">
        <f>VLOOKUP($D93,NUMG!$D$2:$F$175,3,FALSE)</f>
        <v>-4.6389999999999999E-3</v>
      </c>
      <c r="N93">
        <f>VLOOKUP($D93,PQCCX!$D$2:$F$205,3,FALSE)</f>
        <v>-1.0756999999999999E-2</v>
      </c>
      <c r="O93" s="27">
        <f t="shared" si="1"/>
        <v>2.8864000000000003E-3</v>
      </c>
      <c r="P93">
        <v>1.6000000000000001E-3</v>
      </c>
      <c r="Q93">
        <v>-1.67E-2</v>
      </c>
      <c r="R93">
        <v>-2.1000000000000001E-2</v>
      </c>
      <c r="S93">
        <v>3.3000000000000002E-2</v>
      </c>
      <c r="T93">
        <v>8.9999999999999998E-4</v>
      </c>
    </row>
    <row r="94" spans="1:20" x14ac:dyDescent="0.3">
      <c r="A94" s="2" t="s">
        <v>19</v>
      </c>
      <c r="B94">
        <v>2017</v>
      </c>
      <c r="C94">
        <v>9</v>
      </c>
      <c r="D94" s="2">
        <v>201709</v>
      </c>
      <c r="E94">
        <f>VLOOKUP($D94,BEQAX!$D$2:$F297,3,FALSE)</f>
        <v>2.2553999999999998E-2</v>
      </c>
      <c r="F94">
        <f>VLOOKUP($D94,FMAGX!$D$2:$F$189,3,FALSE)</f>
        <v>2.3061999999999999E-2</v>
      </c>
      <c r="G94">
        <f>VLOOKUP($D94,MUEAX!$D$2:$F$205,3,FALSE)</f>
        <v>1.9828999999999999E-2</v>
      </c>
      <c r="H94">
        <f>VLOOKUP($D94,CZA!$D$2:$F$205,3,FALSE)</f>
        <v>1.8837E-2</v>
      </c>
      <c r="I94">
        <f>VLOOKUP($D94,IPO!$D$2:$F$205,3,FALSE)</f>
        <v>1.754E-2</v>
      </c>
      <c r="J94">
        <f>VLOOKUP($D94,CGJAX!$D$2:$F$205,3,FALSE)</f>
        <v>1.1574000000000001E-2</v>
      </c>
      <c r="K94">
        <f>VLOOKUP($D94,FSPGX!$D$2:$F$205,3,FALSE)</f>
        <v>1.2045E-2</v>
      </c>
      <c r="L94">
        <f>VLOOKUP($D94,DMIDX!$D$2:$F$175,3,FALSE)</f>
        <v>3.8043E-2</v>
      </c>
      <c r="M94">
        <f>VLOOKUP($D94,NUMG!$D$2:$F$175,3,FALSE)</f>
        <v>1.9258999999999998E-2</v>
      </c>
      <c r="N94">
        <f>VLOOKUP($D94,PQCCX!$D$2:$F$205,3,FALSE)</f>
        <v>3.3489000000000005E-2</v>
      </c>
      <c r="O94" s="27">
        <f t="shared" si="1"/>
        <v>2.1623199999999999E-2</v>
      </c>
      <c r="P94">
        <v>2.5099999999999997E-2</v>
      </c>
      <c r="Q94">
        <v>4.4699999999999997E-2</v>
      </c>
      <c r="R94">
        <v>3.1200000000000002E-2</v>
      </c>
      <c r="S94">
        <v>-1.3300000000000001E-2</v>
      </c>
      <c r="T94">
        <v>8.9999999999999998E-4</v>
      </c>
    </row>
    <row r="95" spans="1:20" x14ac:dyDescent="0.3">
      <c r="A95" s="2" t="s">
        <v>19</v>
      </c>
      <c r="B95">
        <v>2017</v>
      </c>
      <c r="C95">
        <v>10</v>
      </c>
      <c r="D95" s="2">
        <v>201710</v>
      </c>
      <c r="E95">
        <f>VLOOKUP($D95,BEQAX!$D$2:$F298,3,FALSE)</f>
        <v>2.9905999999999999E-2</v>
      </c>
      <c r="F95">
        <f>VLOOKUP($D95,FMAGX!$D$2:$F$189,3,FALSE)</f>
        <v>3.3076000000000001E-2</v>
      </c>
      <c r="G95">
        <f>VLOOKUP($D95,MUEAX!$D$2:$F$205,3,FALSE)</f>
        <v>1.9031999999999997E-2</v>
      </c>
      <c r="H95">
        <f>VLOOKUP($D95,CZA!$D$2:$F$205,3,FALSE)</f>
        <v>2.6688E-2</v>
      </c>
      <c r="I95">
        <f>VLOOKUP($D95,IPO!$D$2:$F$205,3,FALSE)</f>
        <v>5.4923E-2</v>
      </c>
      <c r="J95">
        <f>VLOOKUP($D95,CGJAX!$D$2:$F$205,3,FALSE)</f>
        <v>3.0721999999999996E-2</v>
      </c>
      <c r="K95">
        <f>VLOOKUP($D95,FSPGX!$D$2:$F$205,3,FALSE)</f>
        <v>3.8237E-2</v>
      </c>
      <c r="L95">
        <f>VLOOKUP($D95,DMIDX!$D$2:$F$175,3,FALSE)</f>
        <v>2.1642999999999999E-2</v>
      </c>
      <c r="M95">
        <f>VLOOKUP($D95,NUMG!$D$2:$F$175,3,FALSE)</f>
        <v>2.2754999999999997E-2</v>
      </c>
      <c r="N95">
        <f>VLOOKUP($D95,PQCCX!$D$2:$F$205,3,FALSE)</f>
        <v>1.8348E-2</v>
      </c>
      <c r="O95" s="27">
        <f t="shared" si="1"/>
        <v>2.9532999999999993E-2</v>
      </c>
      <c r="P95">
        <v>2.2499999999999999E-2</v>
      </c>
      <c r="Q95">
        <v>-1.9400000000000001E-2</v>
      </c>
      <c r="R95">
        <v>1.9E-3</v>
      </c>
      <c r="S95">
        <v>4.2699999999999995E-2</v>
      </c>
      <c r="T95">
        <v>8.9999999999999998E-4</v>
      </c>
    </row>
    <row r="96" spans="1:20" x14ac:dyDescent="0.3">
      <c r="A96" s="2" t="s">
        <v>19</v>
      </c>
      <c r="B96">
        <v>2017</v>
      </c>
      <c r="C96">
        <v>11</v>
      </c>
      <c r="D96" s="2">
        <v>201711</v>
      </c>
      <c r="E96">
        <f>VLOOKUP($D96,BEQAX!$D$2:$F299,3,FALSE)</f>
        <v>2.6449E-2</v>
      </c>
      <c r="F96">
        <f>VLOOKUP($D96,FMAGX!$D$2:$F$189,3,FALSE)</f>
        <v>2.2306000000000003E-2</v>
      </c>
      <c r="G96">
        <f>VLOOKUP($D96,MUEAX!$D$2:$F$205,3,FALSE)</f>
        <v>3.0173000000000002E-2</v>
      </c>
      <c r="H96">
        <f>VLOOKUP($D96,CZA!$D$2:$F$205,3,FALSE)</f>
        <v>2.9109000000000003E-2</v>
      </c>
      <c r="I96">
        <f>VLOOKUP($D96,IPO!$D$2:$F$205,3,FALSE)</f>
        <v>-1.1583E-2</v>
      </c>
      <c r="J96">
        <f>VLOOKUP($D96,CGJAX!$D$2:$F$205,3,FALSE)</f>
        <v>2.4678000000000002E-2</v>
      </c>
      <c r="K96">
        <f>VLOOKUP($D96,FSPGX!$D$2:$F$205,3,FALSE)</f>
        <v>2.9177000000000002E-2</v>
      </c>
      <c r="L96">
        <f>VLOOKUP($D96,DMIDX!$D$2:$F$175,3,FALSE)</f>
        <v>3.5857E-2</v>
      </c>
      <c r="M96">
        <f>VLOOKUP($D96,NUMG!$D$2:$F$175,3,FALSE)</f>
        <v>2.7224000000000002E-2</v>
      </c>
      <c r="N96">
        <f>VLOOKUP($D96,PQCCX!$D$2:$F$205,3,FALSE)</f>
        <v>3.3534999999999995E-2</v>
      </c>
      <c r="O96" s="27">
        <f t="shared" si="1"/>
        <v>2.4692499999999999E-2</v>
      </c>
      <c r="P96">
        <v>3.1200000000000002E-2</v>
      </c>
      <c r="Q96">
        <v>-5.4000000000000003E-3</v>
      </c>
      <c r="R96">
        <v>-2.9999999999999997E-4</v>
      </c>
      <c r="S96">
        <v>-9.1999999999999998E-3</v>
      </c>
      <c r="T96">
        <v>8.0000000000000004E-4</v>
      </c>
    </row>
    <row r="97" spans="1:20" x14ac:dyDescent="0.3">
      <c r="A97" s="2" t="s">
        <v>19</v>
      </c>
      <c r="B97">
        <v>2017</v>
      </c>
      <c r="C97">
        <v>12</v>
      </c>
      <c r="D97" s="2">
        <v>201712</v>
      </c>
      <c r="E97">
        <f>VLOOKUP($D97,BEQAX!$D$2:$F300,3,FALSE)</f>
        <v>6.5230000000000002E-3</v>
      </c>
      <c r="F97">
        <f>VLOOKUP($D97,FMAGX!$D$2:$F$189,3,FALSE)</f>
        <v>9.5600000000000008E-3</v>
      </c>
      <c r="G97">
        <f>VLOOKUP($D97,MUEAX!$D$2:$F$205,3,FALSE)</f>
        <v>1.3545E-2</v>
      </c>
      <c r="H97">
        <f>VLOOKUP($D97,CZA!$D$2:$F$205,3,FALSE)</f>
        <v>-4.8439999999999993E-3</v>
      </c>
      <c r="I97">
        <f>VLOOKUP($D97,IPO!$D$2:$F$205,3,FALSE)</f>
        <v>1.2537E-2</v>
      </c>
      <c r="J97">
        <f>VLOOKUP($D97,CGJAX!$D$2:$F$205,3,FALSE)</f>
        <v>4.2620000000000002E-3</v>
      </c>
      <c r="K97">
        <f>VLOOKUP($D97,FSPGX!$D$2:$F$205,3,FALSE)</f>
        <v>7.084E-3</v>
      </c>
      <c r="L97">
        <f>VLOOKUP($D97,DMIDX!$D$2:$F$175,3,FALSE)</f>
        <v>1.1149999999999999E-3</v>
      </c>
      <c r="M97">
        <f>VLOOKUP($D97,NUMG!$D$2:$F$175,3,FALSE)</f>
        <v>3.2209999999999999E-3</v>
      </c>
      <c r="N97">
        <f>VLOOKUP($D97,PQCCX!$D$2:$F$205,3,FALSE)</f>
        <v>5.5499999999999994E-4</v>
      </c>
      <c r="O97" s="27">
        <f t="shared" si="1"/>
        <v>5.3558E-3</v>
      </c>
      <c r="P97">
        <v>1.06E-2</v>
      </c>
      <c r="Q97">
        <v>-1.32E-2</v>
      </c>
      <c r="R97">
        <v>5.9999999999999995E-4</v>
      </c>
      <c r="S97">
        <v>-1.54E-2</v>
      </c>
      <c r="T97">
        <v>8.9999999999999998E-4</v>
      </c>
    </row>
    <row r="98" spans="1:20" x14ac:dyDescent="0.3">
      <c r="A98" s="2" t="s">
        <v>19</v>
      </c>
      <c r="B98">
        <v>2018</v>
      </c>
      <c r="C98">
        <v>1</v>
      </c>
      <c r="D98" s="2">
        <v>201801</v>
      </c>
      <c r="E98">
        <f>VLOOKUP($D98,BEQAX!$D$2:$F301,3,FALSE)</f>
        <v>6.676399999999999E-2</v>
      </c>
      <c r="F98">
        <f>VLOOKUP($D98,FMAGX!$D$2:$F$189,3,FALSE)</f>
        <v>7.7695E-2</v>
      </c>
      <c r="G98">
        <f>VLOOKUP($D98,MUEAX!$D$2:$F$205,3,FALSE)</f>
        <v>5.2332000000000004E-2</v>
      </c>
      <c r="H98">
        <f>VLOOKUP($D98,CZA!$D$2:$F$205,3,FALSE)</f>
        <v>3.5629000000000001E-2</v>
      </c>
      <c r="I98">
        <f>VLOOKUP($D98,IPO!$D$2:$F$205,3,FALSE)</f>
        <v>5.9740000000000001E-3</v>
      </c>
      <c r="J98">
        <f>VLOOKUP($D98,CGJAX!$D$2:$F$205,3,FALSE)</f>
        <v>6.7778999999999992E-2</v>
      </c>
      <c r="K98">
        <f>VLOOKUP($D98,FSPGX!$D$2:$F$205,3,FALSE)</f>
        <v>6.9001999999999994E-2</v>
      </c>
      <c r="L98">
        <f>VLOOKUP($D98,DMIDX!$D$2:$F$175,3,FALSE)</f>
        <v>2.7078999999999999E-2</v>
      </c>
      <c r="M98">
        <f>VLOOKUP($D98,NUMG!$D$2:$F$175,3,FALSE)</f>
        <v>5.9229999999999998E-2</v>
      </c>
      <c r="N98">
        <f>VLOOKUP($D98,PQCCX!$D$2:$F$205,3,FALSE)</f>
        <v>2.7786000000000002E-2</v>
      </c>
      <c r="O98" s="27">
        <f t="shared" si="1"/>
        <v>4.8926999999999998E-2</v>
      </c>
      <c r="P98">
        <v>5.57E-2</v>
      </c>
      <c r="Q98">
        <v>-3.1200000000000002E-2</v>
      </c>
      <c r="R98">
        <v>-1.2800000000000001E-2</v>
      </c>
      <c r="S98">
        <v>4.0500000000000001E-2</v>
      </c>
      <c r="T98">
        <v>1.1999999999999999E-3</v>
      </c>
    </row>
    <row r="99" spans="1:20" x14ac:dyDescent="0.3">
      <c r="A99" s="2" t="s">
        <v>19</v>
      </c>
      <c r="B99">
        <v>2018</v>
      </c>
      <c r="C99">
        <v>2</v>
      </c>
      <c r="D99" s="2">
        <v>201802</v>
      </c>
      <c r="E99">
        <f>VLOOKUP($D99,BEQAX!$D$2:$F302,3,FALSE)</f>
        <v>-3.5233999999999994E-2</v>
      </c>
      <c r="F99">
        <f>VLOOKUP($D99,FMAGX!$D$2:$F$189,3,FALSE)</f>
        <v>-3.6821E-2</v>
      </c>
      <c r="G99">
        <f>VLOOKUP($D99,MUEAX!$D$2:$F$205,3,FALSE)</f>
        <v>-4.2233999999999994E-2</v>
      </c>
      <c r="H99">
        <f>VLOOKUP($D99,CZA!$D$2:$F$205,3,FALSE)</f>
        <v>-4.5551999999999995E-2</v>
      </c>
      <c r="I99">
        <f>VLOOKUP($D99,IPO!$D$2:$F$205,3,FALSE)</f>
        <v>-2.15E-3</v>
      </c>
      <c r="J99">
        <f>VLOOKUP($D99,CGJAX!$D$2:$F$205,3,FALSE)</f>
        <v>-2.4698999999999999E-2</v>
      </c>
      <c r="K99">
        <f>VLOOKUP($D99,FSPGX!$D$2:$F$205,3,FALSE)</f>
        <v>-2.6919999999999999E-2</v>
      </c>
      <c r="L99">
        <f>VLOOKUP($D99,DMIDX!$D$2:$F$175,3,FALSE)</f>
        <v>-4.5626E-2</v>
      </c>
      <c r="M99">
        <f>VLOOKUP($D99,NUMG!$D$2:$F$175,3,FALSE)</f>
        <v>-4.6315999999999996E-2</v>
      </c>
      <c r="N99">
        <f>VLOOKUP($D99,PQCCX!$D$2:$F$205,3,FALSE)</f>
        <v>-4.7495999999999997E-2</v>
      </c>
      <c r="O99" s="27">
        <f t="shared" si="1"/>
        <v>-3.5304800000000004E-2</v>
      </c>
      <c r="P99">
        <v>-3.6499999999999998E-2</v>
      </c>
      <c r="Q99">
        <v>2.5999999999999999E-3</v>
      </c>
      <c r="R99">
        <v>-1.04E-2</v>
      </c>
      <c r="S99">
        <v>3.5499999999999997E-2</v>
      </c>
      <c r="T99">
        <v>1.1000000000000001E-3</v>
      </c>
    </row>
    <row r="100" spans="1:20" x14ac:dyDescent="0.3">
      <c r="A100" s="2" t="s">
        <v>19</v>
      </c>
      <c r="B100">
        <v>2018</v>
      </c>
      <c r="C100">
        <v>3</v>
      </c>
      <c r="D100" s="2">
        <v>201803</v>
      </c>
      <c r="E100">
        <f>VLOOKUP($D100,BEQAX!$D$2:$F303,3,FALSE)</f>
        <v>-2.7571999999999999E-2</v>
      </c>
      <c r="F100">
        <f>VLOOKUP($D100,FMAGX!$D$2:$F$189,3,FALSE)</f>
        <v>-2.9503000000000001E-2</v>
      </c>
      <c r="G100">
        <f>VLOOKUP($D100,MUEAX!$D$2:$F$205,3,FALSE)</f>
        <v>-2.9939E-2</v>
      </c>
      <c r="H100">
        <f>VLOOKUP($D100,CZA!$D$2:$F$205,3,FALSE)</f>
        <v>-3.6579999999999998E-3</v>
      </c>
      <c r="I100">
        <f>VLOOKUP($D100,IPO!$D$2:$F$205,3,FALSE)</f>
        <v>1.2963000000000001E-2</v>
      </c>
      <c r="J100">
        <f>VLOOKUP($D100,CGJAX!$D$2:$F$205,3,FALSE)</f>
        <v>-2.7157000000000001E-2</v>
      </c>
      <c r="K100">
        <f>VLOOKUP($D100,FSPGX!$D$2:$F$205,3,FALSE)</f>
        <v>-2.8320999999999999E-2</v>
      </c>
      <c r="L100">
        <f>VLOOKUP($D100,DMIDX!$D$2:$F$175,3,FALSE)</f>
        <v>8.1609999999999999E-3</v>
      </c>
      <c r="M100">
        <f>VLOOKUP($D100,NUMG!$D$2:$F$175,3,FALSE)</f>
        <v>-1.885E-3</v>
      </c>
      <c r="N100">
        <f>VLOOKUP($D100,PQCCX!$D$2:$F$205,3,FALSE)</f>
        <v>4.9819999999999994E-3</v>
      </c>
      <c r="O100" s="27">
        <f t="shared" si="1"/>
        <v>-1.21929E-2</v>
      </c>
      <c r="P100">
        <v>-2.35E-2</v>
      </c>
      <c r="Q100">
        <v>4.0599999999999997E-2</v>
      </c>
      <c r="R100">
        <v>-2E-3</v>
      </c>
      <c r="S100">
        <v>-1.1299999999999999E-2</v>
      </c>
      <c r="T100">
        <v>1.1000000000000001E-3</v>
      </c>
    </row>
    <row r="101" spans="1:20" x14ac:dyDescent="0.3">
      <c r="A101" s="2" t="s">
        <v>19</v>
      </c>
      <c r="B101">
        <v>2018</v>
      </c>
      <c r="C101">
        <v>4</v>
      </c>
      <c r="D101" s="2">
        <v>201804</v>
      </c>
      <c r="E101">
        <f>VLOOKUP($D101,BEQAX!$D$2:$F304,3,FALSE)</f>
        <v>7.842E-3</v>
      </c>
      <c r="F101">
        <f>VLOOKUP($D101,FMAGX!$D$2:$F$189,3,FALSE)</f>
        <v>1.0426E-2</v>
      </c>
      <c r="G101">
        <f>VLOOKUP($D101,MUEAX!$D$2:$F$205,3,FALSE)</f>
        <v>4.9099999999999994E-3</v>
      </c>
      <c r="H101">
        <f>VLOOKUP($D101,CZA!$D$2:$F$205,3,FALSE)</f>
        <v>-1.7030000000000001E-3</v>
      </c>
      <c r="I101">
        <f>VLOOKUP($D101,IPO!$D$2:$F$205,3,FALSE)</f>
        <v>-6.2060000000000006E-3</v>
      </c>
      <c r="J101">
        <f>VLOOKUP($D101,CGJAX!$D$2:$F$205,3,FALSE)</f>
        <v>-4.1139999999999996E-3</v>
      </c>
      <c r="K101">
        <f>VLOOKUP($D101,FSPGX!$D$2:$F$205,3,FALSE)</f>
        <v>1.5459999999999996E-3</v>
      </c>
      <c r="L101">
        <f>VLOOKUP($D101,DMIDX!$D$2:$F$175,3,FALSE)</f>
        <v>-4.3899999999999998E-3</v>
      </c>
      <c r="M101">
        <f>VLOOKUP($D101,NUMG!$D$2:$F$175,3,FALSE)</f>
        <v>3.5569999999999994E-3</v>
      </c>
      <c r="N101">
        <f>VLOOKUP($D101,PQCCX!$D$2:$F$205,3,FALSE)</f>
        <v>-1.0899000000000001E-2</v>
      </c>
      <c r="O101" s="27">
        <f t="shared" si="1"/>
        <v>9.6899999999999591E-5</v>
      </c>
      <c r="P101">
        <v>2.8999999999999998E-3</v>
      </c>
      <c r="Q101">
        <v>1.1299999999999999E-2</v>
      </c>
      <c r="R101">
        <v>5.4000000000000003E-3</v>
      </c>
      <c r="S101">
        <v>3.7000000000000002E-3</v>
      </c>
      <c r="T101">
        <v>1.4000000000000002E-3</v>
      </c>
    </row>
    <row r="102" spans="1:20" x14ac:dyDescent="0.3">
      <c r="A102" s="2" t="s">
        <v>19</v>
      </c>
      <c r="B102">
        <v>2018</v>
      </c>
      <c r="C102">
        <v>5</v>
      </c>
      <c r="D102" s="2">
        <v>201805</v>
      </c>
      <c r="E102">
        <f>VLOOKUP($D102,BEQAX!$D$2:$F305,3,FALSE)</f>
        <v>2.4545999999999998E-2</v>
      </c>
      <c r="F102">
        <f>VLOOKUP($D102,FMAGX!$D$2:$F$189,3,FALSE)</f>
        <v>2.5992000000000001E-2</v>
      </c>
      <c r="G102">
        <f>VLOOKUP($D102,MUEAX!$D$2:$F$205,3,FALSE)</f>
        <v>1.8888000000000002E-2</v>
      </c>
      <c r="H102">
        <f>VLOOKUP($D102,CZA!$D$2:$F$205,3,FALSE)</f>
        <v>3.3709999999999999E-3</v>
      </c>
      <c r="I102">
        <f>VLOOKUP($D102,IPO!$D$2:$F$205,3,FALSE)</f>
        <v>1.9611999999999997E-2</v>
      </c>
      <c r="J102">
        <f>VLOOKUP($D102,CGJAX!$D$2:$F$205,3,FALSE)</f>
        <v>4.0979000000000002E-2</v>
      </c>
      <c r="K102">
        <f>VLOOKUP($D102,FSPGX!$D$2:$F$205,3,FALSE)</f>
        <v>4.2653000000000003E-2</v>
      </c>
      <c r="L102">
        <f>VLOOKUP($D102,DMIDX!$D$2:$F$175,3,FALSE)</f>
        <v>3.9494000000000001E-2</v>
      </c>
      <c r="M102">
        <f>VLOOKUP($D102,NUMG!$D$2:$F$175,3,FALSE)</f>
        <v>3.2756E-2</v>
      </c>
      <c r="N102">
        <f>VLOOKUP($D102,PQCCX!$D$2:$F$205,3,FALSE)</f>
        <v>3.6961000000000001E-2</v>
      </c>
      <c r="O102" s="27">
        <f t="shared" si="1"/>
        <v>2.8525200000000001E-2</v>
      </c>
      <c r="P102">
        <v>2.6499999999999999E-2</v>
      </c>
      <c r="Q102">
        <v>5.2600000000000001E-2</v>
      </c>
      <c r="R102">
        <v>-3.2199999999999999E-2</v>
      </c>
      <c r="S102">
        <v>3.8699999999999998E-2</v>
      </c>
      <c r="T102">
        <v>1.4000000000000002E-3</v>
      </c>
    </row>
    <row r="103" spans="1:20" x14ac:dyDescent="0.3">
      <c r="A103" s="2" t="s">
        <v>19</v>
      </c>
      <c r="B103">
        <v>2018</v>
      </c>
      <c r="C103">
        <v>6</v>
      </c>
      <c r="D103" s="2">
        <v>201806</v>
      </c>
      <c r="E103">
        <f>VLOOKUP($D103,BEQAX!$D$2:$F306,3,FALSE)</f>
        <v>-8.3669999999999994E-3</v>
      </c>
      <c r="F103">
        <f>VLOOKUP($D103,FMAGX!$D$2:$F$189,3,FALSE)</f>
        <v>2.4149999999999996E-3</v>
      </c>
      <c r="G103">
        <f>VLOOKUP($D103,MUEAX!$D$2:$F$205,3,FALSE)</f>
        <v>-2.1230000000000003E-3</v>
      </c>
      <c r="H103">
        <f>VLOOKUP($D103,CZA!$D$2:$F$205,3,FALSE)</f>
        <v>-5.4280000000000005E-3</v>
      </c>
      <c r="I103">
        <f>VLOOKUP($D103,IPO!$D$2:$F$205,3,FALSE)</f>
        <v>1.8128999999999999E-2</v>
      </c>
      <c r="J103">
        <f>VLOOKUP($D103,CGJAX!$D$2:$F$205,3,FALSE)</f>
        <v>7.5519999999999997E-3</v>
      </c>
      <c r="K103">
        <f>VLOOKUP($D103,FSPGX!$D$2:$F$205,3,FALSE)</f>
        <v>8.3319999999999991E-3</v>
      </c>
      <c r="L103">
        <f>VLOOKUP($D103,DMIDX!$D$2:$F$175,3,FALSE)</f>
        <v>3.0530000000000002E-3</v>
      </c>
      <c r="M103">
        <f>VLOOKUP($D103,NUMG!$D$2:$F$175,3,FALSE)</f>
        <v>9.8230000000000001E-3</v>
      </c>
      <c r="N103">
        <f>VLOOKUP($D103,PQCCX!$D$2:$F$205,3,FALSE)</f>
        <v>-8.9569999999999997E-3</v>
      </c>
      <c r="O103" s="27">
        <f t="shared" si="1"/>
        <v>2.4429E-3</v>
      </c>
      <c r="P103">
        <v>4.7999999999999996E-3</v>
      </c>
      <c r="Q103">
        <v>1.1399999999999999E-2</v>
      </c>
      <c r="R103">
        <v>-2.3300000000000001E-2</v>
      </c>
      <c r="S103">
        <v>-2.3599999999999999E-2</v>
      </c>
      <c r="T103">
        <v>1.4000000000000002E-3</v>
      </c>
    </row>
    <row r="104" spans="1:20" x14ac:dyDescent="0.3">
      <c r="A104" s="2" t="s">
        <v>19</v>
      </c>
      <c r="B104">
        <v>2018</v>
      </c>
      <c r="C104">
        <v>7</v>
      </c>
      <c r="D104" s="2">
        <v>201807</v>
      </c>
      <c r="E104">
        <f>VLOOKUP($D104,BEQAX!$D$2:$F307,3,FALSE)</f>
        <v>3.4114000000000005E-2</v>
      </c>
      <c r="F104">
        <f>VLOOKUP($D104,FMAGX!$D$2:$F$189,3,FALSE)</f>
        <v>3.1942000000000005E-2</v>
      </c>
      <c r="G104">
        <f>VLOOKUP($D104,MUEAX!$D$2:$F$205,3,FALSE)</f>
        <v>3.6027000000000003E-2</v>
      </c>
      <c r="H104">
        <f>VLOOKUP($D104,CZA!$D$2:$F$205,3,FALSE)</f>
        <v>4.4663000000000001E-2</v>
      </c>
      <c r="I104">
        <f>VLOOKUP($D104,IPO!$D$2:$F$205,3,FALSE)</f>
        <v>-3.5570000000000003E-3</v>
      </c>
      <c r="J104">
        <f>VLOOKUP($D104,CGJAX!$D$2:$F$205,3,FALSE)</f>
        <v>3.5369000000000005E-2</v>
      </c>
      <c r="K104">
        <f>VLOOKUP($D104,FSPGX!$D$2:$F$205,3,FALSE)</f>
        <v>2.7771000000000001E-2</v>
      </c>
      <c r="L104">
        <f>VLOOKUP($D104,DMIDX!$D$2:$F$175,3,FALSE)</f>
        <v>1.5871E-2</v>
      </c>
      <c r="M104">
        <f>VLOOKUP($D104,NUMG!$D$2:$F$175,3,FALSE)</f>
        <v>3.9025000000000004E-2</v>
      </c>
      <c r="N104">
        <f>VLOOKUP($D104,PQCCX!$D$2:$F$205,3,FALSE)</f>
        <v>2.0396999999999998E-2</v>
      </c>
      <c r="O104" s="27">
        <f t="shared" si="1"/>
        <v>2.8162200000000005E-2</v>
      </c>
      <c r="P104">
        <v>3.1899999999999998E-2</v>
      </c>
      <c r="Q104">
        <v>-2.2200000000000001E-2</v>
      </c>
      <c r="R104">
        <v>4.5000000000000005E-3</v>
      </c>
      <c r="S104">
        <v>-1.4199999999999999E-2</v>
      </c>
      <c r="T104">
        <v>1.6000000000000001E-3</v>
      </c>
    </row>
    <row r="105" spans="1:20" x14ac:dyDescent="0.3">
      <c r="A105" s="2" t="s">
        <v>19</v>
      </c>
      <c r="B105">
        <v>2018</v>
      </c>
      <c r="C105">
        <v>8</v>
      </c>
      <c r="D105" s="2">
        <v>201808</v>
      </c>
      <c r="E105">
        <f>VLOOKUP($D105,BEQAX!$D$2:$F308,3,FALSE)</f>
        <v>2.7667000000000001E-2</v>
      </c>
      <c r="F105">
        <f>VLOOKUP($D105,FMAGX!$D$2:$F$189,3,FALSE)</f>
        <v>3.2693E-2</v>
      </c>
      <c r="G105">
        <f>VLOOKUP($D105,MUEAX!$D$2:$F$205,3,FALSE)</f>
        <v>3.1174999999999998E-2</v>
      </c>
      <c r="H105">
        <f>VLOOKUP($D105,CZA!$D$2:$F$205,3,FALSE)</f>
        <v>1.4208999999999999E-2</v>
      </c>
      <c r="I105">
        <f>VLOOKUP($D105,IPO!$D$2:$F$205,3,FALSE)</f>
        <v>3.6955000000000002E-2</v>
      </c>
      <c r="J105">
        <f>VLOOKUP($D105,CGJAX!$D$2:$F$205,3,FALSE)</f>
        <v>5.4371000000000003E-2</v>
      </c>
      <c r="K105">
        <f>VLOOKUP($D105,FSPGX!$D$2:$F$205,3,FALSE)</f>
        <v>5.2748000000000003E-2</v>
      </c>
      <c r="L105">
        <f>VLOOKUP($D105,DMIDX!$D$2:$F$175,3,FALSE)</f>
        <v>3.0179000000000001E-2</v>
      </c>
      <c r="M105">
        <f>VLOOKUP($D105,NUMG!$D$2:$F$175,3,FALSE)</f>
        <v>5.0612000000000004E-2</v>
      </c>
      <c r="N105">
        <f>VLOOKUP($D105,PQCCX!$D$2:$F$205,3,FALSE)</f>
        <v>1.8268E-2</v>
      </c>
      <c r="O105" s="27">
        <f t="shared" si="1"/>
        <v>3.4887700000000001E-2</v>
      </c>
      <c r="P105">
        <v>3.44E-2</v>
      </c>
      <c r="Q105">
        <v>1.15E-2</v>
      </c>
      <c r="R105">
        <v>-0.04</v>
      </c>
      <c r="S105">
        <v>5.28E-2</v>
      </c>
      <c r="T105">
        <v>1.6000000000000001E-3</v>
      </c>
    </row>
    <row r="106" spans="1:20" x14ac:dyDescent="0.3">
      <c r="A106" s="2" t="s">
        <v>19</v>
      </c>
      <c r="B106">
        <v>2018</v>
      </c>
      <c r="C106">
        <v>9</v>
      </c>
      <c r="D106" s="2">
        <v>201809</v>
      </c>
      <c r="E106">
        <f>VLOOKUP($D106,BEQAX!$D$2:$F309,3,FALSE)</f>
        <v>-1.735E-3</v>
      </c>
      <c r="F106">
        <f>VLOOKUP($D106,FMAGX!$D$2:$F$189,3,FALSE)</f>
        <v>3.833E-3</v>
      </c>
      <c r="G106">
        <f>VLOOKUP($D106,MUEAX!$D$2:$F$205,3,FALSE)</f>
        <v>4.2389999999999997E-3</v>
      </c>
      <c r="H106">
        <f>VLOOKUP($D106,CZA!$D$2:$F$205,3,FALSE)</f>
        <v>-1.0376999999999999E-2</v>
      </c>
      <c r="I106">
        <f>VLOOKUP($D106,IPO!$D$2:$F$205,3,FALSE)</f>
        <v>-1.7400000000000002E-2</v>
      </c>
      <c r="J106">
        <f>VLOOKUP($D106,CGJAX!$D$2:$F$205,3,FALSE)</f>
        <v>5.5899999999999995E-3</v>
      </c>
      <c r="K106">
        <f>VLOOKUP($D106,FSPGX!$D$2:$F$205,3,FALSE)</f>
        <v>4.2990000000000007E-3</v>
      </c>
      <c r="L106">
        <f>VLOOKUP($D106,DMIDX!$D$2:$F$175,3,FALSE)</f>
        <v>-1.2676999999999999E-2</v>
      </c>
      <c r="M106">
        <f>VLOOKUP($D106,NUMG!$D$2:$F$175,3,FALSE)</f>
        <v>5.2879999999999993E-3</v>
      </c>
      <c r="N106">
        <f>VLOOKUP($D106,PQCCX!$D$2:$F$205,3,FALSE)</f>
        <v>-1.6109999999999999E-2</v>
      </c>
      <c r="O106" s="27">
        <f t="shared" si="1"/>
        <v>-3.5049999999999999E-3</v>
      </c>
      <c r="P106">
        <v>5.9999999999999995E-4</v>
      </c>
      <c r="Q106">
        <v>-2.29E-2</v>
      </c>
      <c r="R106">
        <v>-1.7100000000000001E-2</v>
      </c>
      <c r="S106">
        <v>4.0000000000000002E-4</v>
      </c>
      <c r="T106">
        <v>1.5E-3</v>
      </c>
    </row>
    <row r="107" spans="1:20" x14ac:dyDescent="0.3">
      <c r="A107" s="2" t="s">
        <v>19</v>
      </c>
      <c r="B107">
        <v>2018</v>
      </c>
      <c r="C107">
        <v>10</v>
      </c>
      <c r="D107" s="2">
        <v>201810</v>
      </c>
      <c r="E107">
        <f>VLOOKUP($D107,BEQAX!$D$2:$F310,3,FALSE)</f>
        <v>-8.7090000000000001E-2</v>
      </c>
      <c r="F107">
        <f>VLOOKUP($D107,FMAGX!$D$2:$F$189,3,FALSE)</f>
        <v>-9.9158999999999997E-2</v>
      </c>
      <c r="G107">
        <f>VLOOKUP($D107,MUEAX!$D$2:$F$205,3,FALSE)</f>
        <v>-7.3735999999999996E-2</v>
      </c>
      <c r="H107">
        <f>VLOOKUP($D107,CZA!$D$2:$F$205,3,FALSE)</f>
        <v>-7.5395000000000004E-2</v>
      </c>
      <c r="I107">
        <f>VLOOKUP($D107,IPO!$D$2:$F$205,3,FALSE)</f>
        <v>-0.13102100000000003</v>
      </c>
      <c r="J107">
        <f>VLOOKUP($D107,CGJAX!$D$2:$F$205,3,FALSE)</f>
        <v>-9.0736999999999998E-2</v>
      </c>
      <c r="K107">
        <f>VLOOKUP($D107,FSPGX!$D$2:$F$205,3,FALSE)</f>
        <v>-9.1586000000000001E-2</v>
      </c>
      <c r="L107">
        <f>VLOOKUP($D107,DMIDX!$D$2:$F$175,3,FALSE)</f>
        <v>-9.7604999999999997E-2</v>
      </c>
      <c r="M107">
        <f>VLOOKUP($D107,NUMG!$D$2:$F$175,3,FALSE)</f>
        <v>-0.12715000000000001</v>
      </c>
      <c r="N107">
        <f>VLOOKUP($D107,PQCCX!$D$2:$F$205,3,FALSE)</f>
        <v>-9.7451999999999997E-2</v>
      </c>
      <c r="O107" s="27">
        <f t="shared" si="1"/>
        <v>-9.7093100000000002E-2</v>
      </c>
      <c r="P107">
        <v>-7.6799999999999993E-2</v>
      </c>
      <c r="Q107">
        <v>-4.7400000000000005E-2</v>
      </c>
      <c r="R107">
        <v>3.4000000000000002E-2</v>
      </c>
      <c r="S107">
        <v>-2.07E-2</v>
      </c>
      <c r="T107">
        <v>1.9E-3</v>
      </c>
    </row>
    <row r="108" spans="1:20" x14ac:dyDescent="0.3">
      <c r="A108" s="2" t="s">
        <v>19</v>
      </c>
      <c r="B108">
        <v>2018</v>
      </c>
      <c r="C108">
        <v>11</v>
      </c>
      <c r="D108" s="2">
        <v>201811</v>
      </c>
      <c r="E108">
        <f>VLOOKUP($D108,BEQAX!$D$2:$F311,3,FALSE)</f>
        <v>1.2076E-2</v>
      </c>
      <c r="F108">
        <f>VLOOKUP($D108,FMAGX!$D$2:$F$189,3,FALSE)</f>
        <v>1.3871000000000001E-2</v>
      </c>
      <c r="G108">
        <f>VLOOKUP($D108,MUEAX!$D$2:$F$205,3,FALSE)</f>
        <v>1.0497000000000001E-2</v>
      </c>
      <c r="H108">
        <f>VLOOKUP($D108,CZA!$D$2:$F$205,3,FALSE)</f>
        <v>3.8926999999999996E-2</v>
      </c>
      <c r="I108">
        <f>VLOOKUP($D108,IPO!$D$2:$F$205,3,FALSE)</f>
        <v>6.8199999999999988E-4</v>
      </c>
      <c r="J108">
        <f>VLOOKUP($D108,CGJAX!$D$2:$F$205,3,FALSE)</f>
        <v>-3.1233E-2</v>
      </c>
      <c r="K108">
        <f>VLOOKUP($D108,FSPGX!$D$2:$F$205,3,FALSE)</f>
        <v>8.7559999999999999E-3</v>
      </c>
      <c r="L108">
        <f>VLOOKUP($D108,DMIDX!$D$2:$F$175,3,FALSE)</f>
        <v>2.9311E-2</v>
      </c>
      <c r="M108">
        <f>VLOOKUP($D108,NUMG!$D$2:$F$175,3,FALSE)</f>
        <v>2.7830000000000001E-2</v>
      </c>
      <c r="N108">
        <f>VLOOKUP($D108,PQCCX!$D$2:$F$205,3,FALSE)</f>
        <v>2.1878999999999999E-2</v>
      </c>
      <c r="O108" s="27">
        <f t="shared" si="1"/>
        <v>1.3259600000000002E-2</v>
      </c>
      <c r="P108">
        <v>1.6899999999999998E-2</v>
      </c>
      <c r="Q108">
        <v>-6.8000000000000005E-3</v>
      </c>
      <c r="R108">
        <v>2.8000000000000004E-3</v>
      </c>
      <c r="S108">
        <v>-1.37E-2</v>
      </c>
      <c r="T108">
        <v>1.8E-3</v>
      </c>
    </row>
    <row r="109" spans="1:20" x14ac:dyDescent="0.3">
      <c r="A109" s="2" t="s">
        <v>19</v>
      </c>
      <c r="B109">
        <v>2018</v>
      </c>
      <c r="C109">
        <v>12</v>
      </c>
      <c r="D109" s="2">
        <v>201812</v>
      </c>
      <c r="E109">
        <f>VLOOKUP($D109,BEQAX!$D$2:$F312,3,FALSE)</f>
        <v>-8.6348000000000008E-2</v>
      </c>
      <c r="F109">
        <f>VLOOKUP($D109,FMAGX!$D$2:$F$189,3,FALSE)</f>
        <v>-9.3755000000000005E-2</v>
      </c>
      <c r="G109">
        <f>VLOOKUP($D109,MUEAX!$D$2:$F$205,3,FALSE)</f>
        <v>-9.9874000000000004E-2</v>
      </c>
      <c r="H109">
        <f>VLOOKUP($D109,CZA!$D$2:$F$205,3,FALSE)</f>
        <v>-9.3278E-2</v>
      </c>
      <c r="I109">
        <f>VLOOKUP($D109,IPO!$D$2:$F$205,3,FALSE)</f>
        <v>-0.121478</v>
      </c>
      <c r="J109">
        <f>VLOOKUP($D109,CGJAX!$D$2:$F$205,3,FALSE)</f>
        <v>-8.3879999999999996E-2</v>
      </c>
      <c r="K109">
        <f>VLOOKUP($D109,FSPGX!$D$2:$F$205,3,FALSE)</f>
        <v>-8.8536000000000004E-2</v>
      </c>
      <c r="L109">
        <f>VLOOKUP($D109,DMIDX!$D$2:$F$175,3,FALSE)</f>
        <v>-0.11542000000000001</v>
      </c>
      <c r="M109">
        <f>VLOOKUP($D109,NUMG!$D$2:$F$175,3,FALSE)</f>
        <v>-0.103973</v>
      </c>
      <c r="N109">
        <f>VLOOKUP($D109,PQCCX!$D$2:$F$205,3,FALSE)</f>
        <v>-0.11951000000000001</v>
      </c>
      <c r="O109" s="27">
        <f t="shared" si="1"/>
        <v>-0.10060519999999999</v>
      </c>
      <c r="P109">
        <v>-9.5700000000000007E-2</v>
      </c>
      <c r="Q109">
        <v>-2.3700000000000002E-2</v>
      </c>
      <c r="R109">
        <v>-1.8799999999999997E-2</v>
      </c>
      <c r="S109">
        <v>2.1099999999999997E-2</v>
      </c>
      <c r="T109">
        <v>2E-3</v>
      </c>
    </row>
    <row r="110" spans="1:20" x14ac:dyDescent="0.3">
      <c r="A110" s="2" t="s">
        <v>19</v>
      </c>
      <c r="B110">
        <v>2019</v>
      </c>
      <c r="C110">
        <v>1</v>
      </c>
      <c r="D110" s="2">
        <v>201901</v>
      </c>
      <c r="E110">
        <f>VLOOKUP($D110,BEQAX!$D$2:$F313,3,FALSE)</f>
        <v>7.7647999999999995E-2</v>
      </c>
      <c r="F110">
        <f>VLOOKUP($D110,FMAGX!$D$2:$F$189,3,FALSE)</f>
        <v>8.3741999999999997E-2</v>
      </c>
      <c r="G110">
        <f>VLOOKUP($D110,MUEAX!$D$2:$F$205,3,FALSE)</f>
        <v>8.6758999999999989E-2</v>
      </c>
      <c r="H110">
        <f>VLOOKUP($D110,CZA!$D$2:$F$205,3,FALSE)</f>
        <v>9.3944E-2</v>
      </c>
      <c r="I110">
        <f>VLOOKUP($D110,IPO!$D$2:$F$205,3,FALSE)</f>
        <v>0.17662800000000001</v>
      </c>
      <c r="J110">
        <f>VLOOKUP($D110,CGJAX!$D$2:$F$205,3,FALSE)</f>
        <v>7.7172999999999992E-2</v>
      </c>
      <c r="K110">
        <f>VLOOKUP($D110,FSPGX!$D$2:$F$205,3,FALSE)</f>
        <v>8.8038999999999992E-2</v>
      </c>
      <c r="L110">
        <f>VLOOKUP($D110,DMIDX!$D$2:$F$175,3,FALSE)</f>
        <v>0.10218999999999999</v>
      </c>
      <c r="M110">
        <f>VLOOKUP($D110,NUMG!$D$2:$F$175,3,FALSE)</f>
        <v>9.3571999999999989E-2</v>
      </c>
      <c r="N110">
        <f>VLOOKUP($D110,PQCCX!$D$2:$F$205,3,FALSE)</f>
        <v>0.113202</v>
      </c>
      <c r="O110" s="27">
        <f t="shared" si="1"/>
        <v>9.9289699999999995E-2</v>
      </c>
      <c r="P110">
        <v>8.4000000000000005E-2</v>
      </c>
      <c r="Q110">
        <v>2.8799999999999999E-2</v>
      </c>
      <c r="R110">
        <v>-4.5000000000000005E-3</v>
      </c>
      <c r="S110">
        <v>-8.6599999999999996E-2</v>
      </c>
      <c r="T110">
        <v>2.0999999999999999E-3</v>
      </c>
    </row>
    <row r="111" spans="1:20" x14ac:dyDescent="0.3">
      <c r="A111" s="2" t="s">
        <v>19</v>
      </c>
      <c r="B111">
        <v>2019</v>
      </c>
      <c r="C111">
        <v>2</v>
      </c>
      <c r="D111" s="2">
        <v>201902</v>
      </c>
      <c r="E111">
        <f>VLOOKUP($D111,BEQAX!$D$2:$F314,3,FALSE)</f>
        <v>3.9423E-2</v>
      </c>
      <c r="F111">
        <f>VLOOKUP($D111,FMAGX!$D$2:$F$189,3,FALSE)</f>
        <v>2.6947000000000002E-2</v>
      </c>
      <c r="G111">
        <f>VLOOKUP($D111,MUEAX!$D$2:$F$205,3,FALSE)</f>
        <v>2.4997000000000002E-2</v>
      </c>
      <c r="H111">
        <f>VLOOKUP($D111,CZA!$D$2:$F$205,3,FALSE)</f>
        <v>3.3887E-2</v>
      </c>
      <c r="I111">
        <f>VLOOKUP($D111,IPO!$D$2:$F$205,3,FALSE)</f>
        <v>9.8285999999999998E-2</v>
      </c>
      <c r="J111">
        <f>VLOOKUP($D111,CGJAX!$D$2:$F$205,3,FALSE)</f>
        <v>4.2575999999999996E-2</v>
      </c>
      <c r="K111">
        <f>VLOOKUP($D111,FSPGX!$D$2:$F$205,3,FALSE)</f>
        <v>3.4241999999999995E-2</v>
      </c>
      <c r="L111">
        <f>VLOOKUP($D111,DMIDX!$D$2:$F$175,3,FALSE)</f>
        <v>4.0208999999999995E-2</v>
      </c>
      <c r="M111">
        <f>VLOOKUP($D111,NUMG!$D$2:$F$175,3,FALSE)</f>
        <v>6.366200000000001E-2</v>
      </c>
      <c r="N111">
        <f>VLOOKUP($D111,PQCCX!$D$2:$F$205,3,FALSE)</f>
        <v>3.8779999999999995E-2</v>
      </c>
      <c r="O111" s="27">
        <f t="shared" si="1"/>
        <v>4.4300899999999997E-2</v>
      </c>
      <c r="P111">
        <v>3.4000000000000002E-2</v>
      </c>
      <c r="Q111">
        <v>2.06E-2</v>
      </c>
      <c r="R111">
        <v>-2.7099999999999999E-2</v>
      </c>
      <c r="S111">
        <v>8.5000000000000006E-3</v>
      </c>
      <c r="T111">
        <v>1.8E-3</v>
      </c>
    </row>
    <row r="112" spans="1:20" x14ac:dyDescent="0.3">
      <c r="A112" s="2" t="s">
        <v>19</v>
      </c>
      <c r="B112">
        <v>2019</v>
      </c>
      <c r="C112">
        <v>3</v>
      </c>
      <c r="D112" s="2">
        <v>201903</v>
      </c>
      <c r="E112">
        <f>VLOOKUP($D112,BEQAX!$D$2:$F315,3,FALSE)</f>
        <v>1.3271999999999999E-2</v>
      </c>
      <c r="F112">
        <f>VLOOKUP($D112,FMAGX!$D$2:$F$189,3,FALSE)</f>
        <v>1.9058000000000002E-2</v>
      </c>
      <c r="G112">
        <f>VLOOKUP($D112,MUEAX!$D$2:$F$205,3,FALSE)</f>
        <v>2.8450000000000003E-3</v>
      </c>
      <c r="H112">
        <f>VLOOKUP($D112,CZA!$D$2:$F$205,3,FALSE)</f>
        <v>1.5000999999999999E-2</v>
      </c>
      <c r="I112">
        <f>VLOOKUP($D112,IPO!$D$2:$F$205,3,FALSE)</f>
        <v>1.162E-2</v>
      </c>
      <c r="J112">
        <f>VLOOKUP($D112,CGJAX!$D$2:$F$205,3,FALSE)</f>
        <v>2.6671E-2</v>
      </c>
      <c r="K112">
        <f>VLOOKUP($D112,FSPGX!$D$2:$F$205,3,FALSE)</f>
        <v>2.6067E-2</v>
      </c>
      <c r="L112">
        <f>VLOOKUP($D112,DMIDX!$D$2:$F$175,3,FALSE)</f>
        <v>-7.5030000000000001E-3</v>
      </c>
      <c r="M112">
        <f>VLOOKUP($D112,NUMG!$D$2:$F$175,3,FALSE)</f>
        <v>1.7457E-2</v>
      </c>
      <c r="N112">
        <f>VLOOKUP($D112,PQCCX!$D$2:$F$205,3,FALSE)</f>
        <v>-1.6756E-2</v>
      </c>
      <c r="O112" s="27">
        <f t="shared" si="1"/>
        <v>1.07732E-2</v>
      </c>
      <c r="P112">
        <v>1.1000000000000001E-2</v>
      </c>
      <c r="Q112">
        <v>-3.0499999999999999E-2</v>
      </c>
      <c r="R112">
        <v>-4.1200000000000001E-2</v>
      </c>
      <c r="S112">
        <v>2.1899999999999999E-2</v>
      </c>
      <c r="T112">
        <v>1.9E-3</v>
      </c>
    </row>
    <row r="113" spans="1:20" x14ac:dyDescent="0.3">
      <c r="A113" s="2" t="s">
        <v>19</v>
      </c>
      <c r="B113">
        <v>2019</v>
      </c>
      <c r="C113">
        <v>4</v>
      </c>
      <c r="D113" s="2">
        <v>201904</v>
      </c>
      <c r="E113">
        <f>VLOOKUP($D113,BEQAX!$D$2:$F316,3,FALSE)</f>
        <v>3.3125000000000002E-2</v>
      </c>
      <c r="F113">
        <f>VLOOKUP($D113,FMAGX!$D$2:$F$189,3,FALSE)</f>
        <v>4.2866000000000001E-2</v>
      </c>
      <c r="G113">
        <f>VLOOKUP($D113,MUEAX!$D$2:$F$205,3,FALSE)</f>
        <v>3.3319000000000001E-2</v>
      </c>
      <c r="H113">
        <f>VLOOKUP($D113,CZA!$D$2:$F$205,3,FALSE)</f>
        <v>3.5876000000000005E-2</v>
      </c>
      <c r="I113">
        <f>VLOOKUP($D113,IPO!$D$2:$F$205,3,FALSE)</f>
        <v>2.5131999999999998E-2</v>
      </c>
      <c r="J113">
        <f>VLOOKUP($D113,CGJAX!$D$2:$F$205,3,FALSE)</f>
        <v>3.6718000000000001E-2</v>
      </c>
      <c r="K113">
        <f>VLOOKUP($D113,FSPGX!$D$2:$F$205,3,FALSE)</f>
        <v>4.3023000000000006E-2</v>
      </c>
      <c r="L113">
        <f>VLOOKUP($D113,DMIDX!$D$2:$F$175,3,FALSE)</f>
        <v>3.7569999999999999E-2</v>
      </c>
      <c r="M113">
        <f>VLOOKUP($D113,NUMG!$D$2:$F$175,3,FALSE)</f>
        <v>3.5726000000000001E-2</v>
      </c>
      <c r="N113">
        <f>VLOOKUP($D113,PQCCX!$D$2:$F$205,3,FALSE)</f>
        <v>3.6542999999999999E-2</v>
      </c>
      <c r="O113" s="27">
        <f t="shared" si="1"/>
        <v>3.5989800000000002E-2</v>
      </c>
      <c r="P113">
        <v>3.9699999999999999E-2</v>
      </c>
      <c r="Q113">
        <v>-1.72E-2</v>
      </c>
      <c r="R113">
        <v>2.1600000000000001E-2</v>
      </c>
      <c r="S113">
        <v>-2.9700000000000001E-2</v>
      </c>
      <c r="T113">
        <v>2.0999999999999999E-3</v>
      </c>
    </row>
    <row r="114" spans="1:20" x14ac:dyDescent="0.3">
      <c r="A114" s="2" t="s">
        <v>19</v>
      </c>
      <c r="B114">
        <v>2019</v>
      </c>
      <c r="C114">
        <v>5</v>
      </c>
      <c r="D114" s="2">
        <v>201905</v>
      </c>
      <c r="E114">
        <f>VLOOKUP($D114,BEQAX!$D$2:$F317,3,FALSE)</f>
        <v>-6.889300000000001E-2</v>
      </c>
      <c r="F114">
        <f>VLOOKUP($D114,FMAGX!$D$2:$F$189,3,FALSE)</f>
        <v>-4.9832999999999995E-2</v>
      </c>
      <c r="G114">
        <f>VLOOKUP($D114,MUEAX!$D$2:$F$205,3,FALSE)</f>
        <v>-7.2035000000000002E-2</v>
      </c>
      <c r="H114">
        <f>VLOOKUP($D114,CZA!$D$2:$F$205,3,FALSE)</f>
        <v>-5.2685999999999997E-2</v>
      </c>
      <c r="I114">
        <f>VLOOKUP($D114,IPO!$D$2:$F$205,3,FALSE)</f>
        <v>-5.3919999999999996E-2</v>
      </c>
      <c r="J114">
        <f>VLOOKUP($D114,CGJAX!$D$2:$F$205,3,FALSE)</f>
        <v>-6.7921000000000009E-2</v>
      </c>
      <c r="K114">
        <f>VLOOKUP($D114,FSPGX!$D$2:$F$205,3,FALSE)</f>
        <v>-6.4957000000000001E-2</v>
      </c>
      <c r="L114">
        <f>VLOOKUP($D114,DMIDX!$D$2:$F$175,3,FALSE)</f>
        <v>-8.1936000000000009E-2</v>
      </c>
      <c r="M114">
        <f>VLOOKUP($D114,NUMG!$D$2:$F$175,3,FALSE)</f>
        <v>-4.7280999999999997E-2</v>
      </c>
      <c r="N114">
        <f>VLOOKUP($D114,PQCCX!$D$2:$F$205,3,FALSE)</f>
        <v>-9.8289000000000001E-2</v>
      </c>
      <c r="O114" s="27">
        <f t="shared" si="1"/>
        <v>-6.5775100000000003E-2</v>
      </c>
      <c r="P114">
        <v>-6.9400000000000003E-2</v>
      </c>
      <c r="Q114">
        <v>-1.3100000000000001E-2</v>
      </c>
      <c r="R114">
        <v>-2.3700000000000002E-2</v>
      </c>
      <c r="S114">
        <v>7.5800000000000006E-2</v>
      </c>
      <c r="T114">
        <v>2.0999999999999999E-3</v>
      </c>
    </row>
    <row r="115" spans="1:20" x14ac:dyDescent="0.3">
      <c r="A115" s="2" t="s">
        <v>19</v>
      </c>
      <c r="B115">
        <v>2019</v>
      </c>
      <c r="C115">
        <v>6</v>
      </c>
      <c r="D115" s="2">
        <v>201906</v>
      </c>
      <c r="E115">
        <f>VLOOKUP($D115,BEQAX!$D$2:$F318,3,FALSE)</f>
        <v>6.9927000000000003E-2</v>
      </c>
      <c r="F115">
        <f>VLOOKUP($D115,FMAGX!$D$2:$F$189,3,FALSE)</f>
        <v>5.7782999999999994E-2</v>
      </c>
      <c r="G115">
        <f>VLOOKUP($D115,MUEAX!$D$2:$F$205,3,FALSE)</f>
        <v>6.4812000000000008E-2</v>
      </c>
      <c r="H115">
        <f>VLOOKUP($D115,CZA!$D$2:$F$205,3,FALSE)</f>
        <v>6.4509000000000011E-2</v>
      </c>
      <c r="I115">
        <f>VLOOKUP($D115,IPO!$D$2:$F$205,3,FALSE)</f>
        <v>6.1902999999999993E-2</v>
      </c>
      <c r="J115">
        <f>VLOOKUP($D115,CGJAX!$D$2:$F$205,3,FALSE)</f>
        <v>7.1960999999999997E-2</v>
      </c>
      <c r="K115">
        <f>VLOOKUP($D115,FSPGX!$D$2:$F$205,3,FALSE)</f>
        <v>6.6849000000000006E-2</v>
      </c>
      <c r="L115">
        <f>VLOOKUP($D115,DMIDX!$D$2:$F$175,3,FALSE)</f>
        <v>7.4436000000000002E-2</v>
      </c>
      <c r="M115">
        <f>VLOOKUP($D115,NUMG!$D$2:$F$175,3,FALSE)</f>
        <v>8.2018000000000008E-2</v>
      </c>
      <c r="N115">
        <f>VLOOKUP($D115,PQCCX!$D$2:$F$205,3,FALSE)</f>
        <v>8.1533000000000008E-2</v>
      </c>
      <c r="O115" s="27">
        <f t="shared" si="1"/>
        <v>6.9573099999999999E-2</v>
      </c>
      <c r="P115">
        <v>6.93E-2</v>
      </c>
      <c r="Q115">
        <v>2.8000000000000004E-3</v>
      </c>
      <c r="R115">
        <v>-6.9999999999999993E-3</v>
      </c>
      <c r="S115">
        <v>-2.2499999999999999E-2</v>
      </c>
      <c r="T115">
        <v>1.8E-3</v>
      </c>
    </row>
    <row r="116" spans="1:20" x14ac:dyDescent="0.3">
      <c r="A116" s="2" t="s">
        <v>19</v>
      </c>
      <c r="B116">
        <v>2019</v>
      </c>
      <c r="C116">
        <v>7</v>
      </c>
      <c r="D116" s="2">
        <v>201907</v>
      </c>
      <c r="E116">
        <f>VLOOKUP($D116,BEQAX!$D$2:$F319,3,FALSE)</f>
        <v>1.4508999999999999E-2</v>
      </c>
      <c r="F116">
        <f>VLOOKUP($D116,FMAGX!$D$2:$F$189,3,FALSE)</f>
        <v>1.6844000000000001E-2</v>
      </c>
      <c r="G116">
        <f>VLOOKUP($D116,MUEAX!$D$2:$F$205,3,FALSE)</f>
        <v>1.6491000000000002E-2</v>
      </c>
      <c r="H116">
        <f>VLOOKUP($D116,CZA!$D$2:$F$205,3,FALSE)</f>
        <v>9.9399999999999992E-3</v>
      </c>
      <c r="I116">
        <f>VLOOKUP($D116,IPO!$D$2:$F$205,3,FALSE)</f>
        <v>2.2906000000000003E-2</v>
      </c>
      <c r="J116">
        <f>VLOOKUP($D116,CGJAX!$D$2:$F$205,3,FALSE)</f>
        <v>1.9631000000000003E-2</v>
      </c>
      <c r="K116">
        <f>VLOOKUP($D116,FSPGX!$D$2:$F$205,3,FALSE)</f>
        <v>2.0365000000000001E-2</v>
      </c>
      <c r="L116">
        <f>VLOOKUP($D116,DMIDX!$D$2:$F$175,3,FALSE)</f>
        <v>9.9549999999999986E-3</v>
      </c>
      <c r="M116">
        <f>VLOOKUP($D116,NUMG!$D$2:$F$175,3,FALSE)</f>
        <v>-5.2490000000000002E-3</v>
      </c>
      <c r="N116">
        <f>VLOOKUP($D116,PQCCX!$D$2:$F$205,3,FALSE)</f>
        <v>2.7340000000000003E-3</v>
      </c>
      <c r="O116" s="27">
        <f t="shared" si="1"/>
        <v>1.2812599999999997E-2</v>
      </c>
      <c r="P116">
        <v>1.1899999999999999E-2</v>
      </c>
      <c r="Q116">
        <v>-1.9299999999999998E-2</v>
      </c>
      <c r="R116">
        <v>4.6999999999999993E-3</v>
      </c>
      <c r="S116">
        <v>2.8799999999999999E-2</v>
      </c>
      <c r="T116">
        <v>1.9E-3</v>
      </c>
    </row>
    <row r="117" spans="1:20" x14ac:dyDescent="0.3">
      <c r="A117" s="2" t="s">
        <v>19</v>
      </c>
      <c r="B117">
        <v>2019</v>
      </c>
      <c r="C117">
        <v>8</v>
      </c>
      <c r="D117" s="2">
        <v>201908</v>
      </c>
      <c r="E117">
        <f>VLOOKUP($D117,BEQAX!$D$2:$F320,3,FALSE)</f>
        <v>-2.1159000000000001E-2</v>
      </c>
      <c r="F117">
        <f>VLOOKUP($D117,FMAGX!$D$2:$F$189,3,FALSE)</f>
        <v>3.9199999999999999E-3</v>
      </c>
      <c r="G117">
        <f>VLOOKUP($D117,MUEAX!$D$2:$F$205,3,FALSE)</f>
        <v>-2.6807000000000001E-2</v>
      </c>
      <c r="H117">
        <f>VLOOKUP($D117,CZA!$D$2:$F$205,3,FALSE)</f>
        <v>-2.8235E-2</v>
      </c>
      <c r="I117">
        <f>VLOOKUP($D117,IPO!$D$2:$F$205,3,FALSE)</f>
        <v>-5.4622999999999998E-2</v>
      </c>
      <c r="J117">
        <f>VLOOKUP($D117,CGJAX!$D$2:$F$205,3,FALSE)</f>
        <v>-1.0633E-2</v>
      </c>
      <c r="K117">
        <f>VLOOKUP($D117,FSPGX!$D$2:$F$205,3,FALSE)</f>
        <v>-9.0670000000000004E-3</v>
      </c>
      <c r="L117">
        <f>VLOOKUP($D117,DMIDX!$D$2:$F$175,3,FALSE)</f>
        <v>-4.3778999999999998E-2</v>
      </c>
      <c r="M117">
        <f>VLOOKUP($D117,NUMG!$D$2:$F$175,3,FALSE)</f>
        <v>-3.1023000000000002E-2</v>
      </c>
      <c r="N117">
        <f>VLOOKUP($D117,PQCCX!$D$2:$F$205,3,FALSE)</f>
        <v>-4.4957999999999998E-2</v>
      </c>
      <c r="O117" s="27">
        <f t="shared" si="1"/>
        <v>-2.6636399999999994E-2</v>
      </c>
      <c r="P117">
        <v>-2.58E-2</v>
      </c>
      <c r="Q117">
        <v>-2.3900000000000001E-2</v>
      </c>
      <c r="R117">
        <v>-4.7899999999999998E-2</v>
      </c>
      <c r="S117">
        <v>6.9099999999999995E-2</v>
      </c>
      <c r="T117">
        <v>1.6000000000000001E-3</v>
      </c>
    </row>
    <row r="118" spans="1:20" x14ac:dyDescent="0.3">
      <c r="A118" s="2" t="s">
        <v>19</v>
      </c>
      <c r="B118">
        <v>2019</v>
      </c>
      <c r="C118">
        <v>9</v>
      </c>
      <c r="D118" s="2">
        <v>201909</v>
      </c>
      <c r="E118">
        <f>VLOOKUP($D118,BEQAX!$D$2:$F321,3,FALSE)</f>
        <v>1.0746E-2</v>
      </c>
      <c r="F118">
        <f>VLOOKUP($D118,FMAGX!$D$2:$F$189,3,FALSE)</f>
        <v>-9.1190000000000004E-3</v>
      </c>
      <c r="G118">
        <f>VLOOKUP($D118,MUEAX!$D$2:$F$205,3,FALSE)</f>
        <v>2.1743000000000002E-2</v>
      </c>
      <c r="H118">
        <f>VLOOKUP($D118,CZA!$D$2:$F$205,3,FALSE)</f>
        <v>3.1265999999999995E-2</v>
      </c>
      <c r="I118">
        <f>VLOOKUP($D118,IPO!$D$2:$F$205,3,FALSE)</f>
        <v>-8.1532999999999994E-2</v>
      </c>
      <c r="J118">
        <f>VLOOKUP($D118,CGJAX!$D$2:$F$205,3,FALSE)</f>
        <v>-7.8699999999999994E-4</v>
      </c>
      <c r="K118">
        <f>VLOOKUP($D118,FSPGX!$D$2:$F$205,3,FALSE)</f>
        <v>-1.8E-3</v>
      </c>
      <c r="L118">
        <f>VLOOKUP($D118,DMIDX!$D$2:$F$175,3,FALSE)</f>
        <v>2.8781000000000001E-2</v>
      </c>
      <c r="M118">
        <f>VLOOKUP($D118,NUMG!$D$2:$F$175,3,FALSE)</f>
        <v>3.5660000000000002E-3</v>
      </c>
      <c r="N118">
        <f>VLOOKUP($D118,PQCCX!$D$2:$F$205,3,FALSE)</f>
        <v>4.2559E-2</v>
      </c>
      <c r="O118" s="27">
        <f t="shared" si="1"/>
        <v>4.5422000000000006E-3</v>
      </c>
      <c r="P118">
        <v>1.43E-2</v>
      </c>
      <c r="Q118">
        <v>-9.7000000000000003E-3</v>
      </c>
      <c r="R118">
        <v>6.7699999999999996E-2</v>
      </c>
      <c r="S118">
        <v>-6.83E-2</v>
      </c>
      <c r="T118">
        <v>1.8E-3</v>
      </c>
    </row>
    <row r="119" spans="1:20" x14ac:dyDescent="0.3">
      <c r="A119" s="2" t="s">
        <v>19</v>
      </c>
      <c r="B119">
        <v>2019</v>
      </c>
      <c r="C119">
        <v>10</v>
      </c>
      <c r="D119" s="2">
        <v>201910</v>
      </c>
      <c r="E119">
        <f>VLOOKUP($D119,BEQAX!$D$2:$F322,3,FALSE)</f>
        <v>1.4377000000000001E-2</v>
      </c>
      <c r="F119">
        <f>VLOOKUP($D119,FMAGX!$D$2:$F$189,3,FALSE)</f>
        <v>1.0381999999999999E-2</v>
      </c>
      <c r="G119">
        <f>VLOOKUP($D119,MUEAX!$D$2:$F$205,3,FALSE)</f>
        <v>2.4417999999999999E-2</v>
      </c>
      <c r="H119">
        <f>VLOOKUP($D119,CZA!$D$2:$F$205,3,FALSE)</f>
        <v>7.0260000000000001E-3</v>
      </c>
      <c r="I119">
        <f>VLOOKUP($D119,IPO!$D$2:$F$205,3,FALSE)</f>
        <v>5.0020000000000002E-2</v>
      </c>
      <c r="J119">
        <f>VLOOKUP($D119,CGJAX!$D$2:$F$205,3,FALSE)</f>
        <v>2.4031999999999998E-2</v>
      </c>
      <c r="K119">
        <f>VLOOKUP($D119,FSPGX!$D$2:$F$205,3,FALSE)</f>
        <v>2.6612999999999998E-2</v>
      </c>
      <c r="L119">
        <f>VLOOKUP($D119,DMIDX!$D$2:$F$175,3,FALSE)</f>
        <v>9.3789999999999984E-3</v>
      </c>
      <c r="M119">
        <f>VLOOKUP($D119,NUMG!$D$2:$F$175,3,FALSE)</f>
        <v>1.5847E-2</v>
      </c>
      <c r="N119">
        <f>VLOOKUP($D119,PQCCX!$D$2:$F$205,3,FALSE)</f>
        <v>1.4096999999999998E-2</v>
      </c>
      <c r="O119" s="27">
        <f t="shared" si="1"/>
        <v>1.96191E-2</v>
      </c>
      <c r="P119">
        <v>2.06E-2</v>
      </c>
      <c r="Q119">
        <v>2.8999999999999998E-3</v>
      </c>
      <c r="R119">
        <v>-1.9E-2</v>
      </c>
      <c r="S119">
        <v>1.5E-3</v>
      </c>
      <c r="T119">
        <v>1.6000000000000001E-3</v>
      </c>
    </row>
    <row r="120" spans="1:20" x14ac:dyDescent="0.3">
      <c r="A120" s="2" t="s">
        <v>19</v>
      </c>
      <c r="B120">
        <v>2019</v>
      </c>
      <c r="C120">
        <v>11</v>
      </c>
      <c r="D120" s="2">
        <v>201911</v>
      </c>
      <c r="E120">
        <f>VLOOKUP($D120,BEQAX!$D$2:$F323,3,FALSE)</f>
        <v>3.2718999999999998E-2</v>
      </c>
      <c r="F120">
        <f>VLOOKUP($D120,FMAGX!$D$2:$F$189,3,FALSE)</f>
        <v>3.5229999999999997E-2</v>
      </c>
      <c r="G120">
        <f>VLOOKUP($D120,MUEAX!$D$2:$F$205,3,FALSE)</f>
        <v>3.6285999999999999E-2</v>
      </c>
      <c r="H120">
        <f>VLOOKUP($D120,CZA!$D$2:$F$205,3,FALSE)</f>
        <v>3.7016E-2</v>
      </c>
      <c r="I120">
        <f>VLOOKUP($D120,IPO!$D$2:$F$205,3,FALSE)</f>
        <v>5.7456E-2</v>
      </c>
      <c r="J120">
        <f>VLOOKUP($D120,CGJAX!$D$2:$F$205,3,FALSE)</f>
        <v>4.2535999999999997E-2</v>
      </c>
      <c r="K120">
        <f>VLOOKUP($D120,FSPGX!$D$2:$F$205,3,FALSE)</f>
        <v>4.3312000000000003E-2</v>
      </c>
      <c r="L120">
        <f>VLOOKUP($D120,DMIDX!$D$2:$F$175,3,FALSE)</f>
        <v>2.8445000000000002E-2</v>
      </c>
      <c r="M120">
        <f>VLOOKUP($D120,NUMG!$D$2:$F$175,3,FALSE)</f>
        <v>4.4985999999999998E-2</v>
      </c>
      <c r="N120">
        <f>VLOOKUP($D120,PQCCX!$D$2:$F$205,3,FALSE)</f>
        <v>2.9708999999999999E-2</v>
      </c>
      <c r="O120" s="27">
        <f t="shared" si="1"/>
        <v>3.8769499999999998E-2</v>
      </c>
      <c r="P120">
        <v>3.8800000000000001E-2</v>
      </c>
      <c r="Q120">
        <v>7.8000000000000005E-3</v>
      </c>
      <c r="R120">
        <v>-1.9900000000000001E-2</v>
      </c>
      <c r="S120">
        <v>-2.64E-2</v>
      </c>
      <c r="T120">
        <v>1.1999999999999999E-3</v>
      </c>
    </row>
    <row r="121" spans="1:20" x14ac:dyDescent="0.3">
      <c r="A121" s="2" t="s">
        <v>19</v>
      </c>
      <c r="B121">
        <v>2019</v>
      </c>
      <c r="C121">
        <v>12</v>
      </c>
      <c r="D121" s="2">
        <v>201912</v>
      </c>
      <c r="E121">
        <f>VLOOKUP($D121,BEQAX!$D$2:$F324,3,FALSE)</f>
        <v>2.0844000000000001E-2</v>
      </c>
      <c r="F121">
        <f>VLOOKUP($D121,FMAGX!$D$2:$F$189,3,FALSE)</f>
        <v>2.1289000000000002E-2</v>
      </c>
      <c r="G121">
        <f>VLOOKUP($D121,MUEAX!$D$2:$F$205,3,FALSE)</f>
        <v>2.7763999999999997E-2</v>
      </c>
      <c r="H121">
        <f>VLOOKUP($D121,CZA!$D$2:$F$205,3,FALSE)</f>
        <v>2.2513999999999999E-2</v>
      </c>
      <c r="I121">
        <f>VLOOKUP($D121,IPO!$D$2:$F$205,3,FALSE)</f>
        <v>-7.4140000000000005E-3</v>
      </c>
      <c r="J121">
        <f>VLOOKUP($D121,CGJAX!$D$2:$F$205,3,FALSE)</f>
        <v>2.8896999999999999E-2</v>
      </c>
      <c r="K121">
        <f>VLOOKUP($D121,FSPGX!$D$2:$F$205,3,FALSE)</f>
        <v>2.8402999999999998E-2</v>
      </c>
      <c r="L121">
        <f>VLOOKUP($D121,DMIDX!$D$2:$F$175,3,FALSE)</f>
        <v>2.6246999999999999E-2</v>
      </c>
      <c r="M121">
        <f>VLOOKUP($D121,NUMG!$D$2:$F$175,3,FALSE)</f>
        <v>1.4251000000000002E-2</v>
      </c>
      <c r="N121">
        <f>VLOOKUP($D121,PQCCX!$D$2:$F$205,3,FALSE)</f>
        <v>1.9441E-2</v>
      </c>
      <c r="O121" s="27">
        <f t="shared" si="1"/>
        <v>2.0223600000000001E-2</v>
      </c>
      <c r="P121">
        <v>2.7699999999999999E-2</v>
      </c>
      <c r="Q121">
        <v>7.3000000000000001E-3</v>
      </c>
      <c r="R121">
        <v>1.78E-2</v>
      </c>
      <c r="S121">
        <v>-1.8700000000000001E-2</v>
      </c>
      <c r="T121">
        <v>1.4000000000000002E-3</v>
      </c>
    </row>
    <row r="122" spans="1:20" x14ac:dyDescent="0.3">
      <c r="A122" s="2" t="s">
        <v>19</v>
      </c>
      <c r="B122">
        <v>2020</v>
      </c>
      <c r="C122">
        <v>1</v>
      </c>
      <c r="D122" s="2">
        <v>202001</v>
      </c>
      <c r="E122">
        <f>VLOOKUP($D122,BEQAX!$D$2:$F325,3,FALSE)</f>
        <v>-6.731E-3</v>
      </c>
      <c r="F122">
        <f>VLOOKUP($D122,FMAGX!$D$2:$F$189,3,FALSE)</f>
        <v>2.7131000000000002E-2</v>
      </c>
      <c r="G122">
        <f>VLOOKUP($D122,MUEAX!$D$2:$F$205,3,FALSE)</f>
        <v>2.317E-3</v>
      </c>
      <c r="H122">
        <f>VLOOKUP($D122,CZA!$D$2:$F$205,3,FALSE)</f>
        <v>-5.8950000000000001E-3</v>
      </c>
      <c r="I122">
        <f>VLOOKUP($D122,IPO!$D$2:$F$205,3,FALSE)</f>
        <v>4.9142999999999999E-2</v>
      </c>
      <c r="J122">
        <f>VLOOKUP($D122,CGJAX!$D$2:$F$205,3,FALSE)</f>
        <v>2.2909000000000002E-2</v>
      </c>
      <c r="K122">
        <f>VLOOKUP($D122,FSPGX!$D$2:$F$205,3,FALSE)</f>
        <v>2.0973000000000002E-2</v>
      </c>
      <c r="L122">
        <f>VLOOKUP($D122,DMIDX!$D$2:$F$175,3,FALSE)</f>
        <v>-2.7486E-2</v>
      </c>
      <c r="M122">
        <f>VLOOKUP($D122,NUMG!$D$2:$F$175,3,FALSE)</f>
        <v>1.9507E-2</v>
      </c>
      <c r="N122">
        <f>VLOOKUP($D122,PQCCX!$D$2:$F$205,3,FALSE)</f>
        <v>-3.2714E-2</v>
      </c>
      <c r="O122" s="27">
        <f t="shared" si="1"/>
        <v>6.9153999999999995E-3</v>
      </c>
      <c r="P122">
        <v>-1.1000000000000001E-3</v>
      </c>
      <c r="Q122">
        <v>-3.1300000000000001E-2</v>
      </c>
      <c r="R122">
        <v>-6.25E-2</v>
      </c>
      <c r="S122">
        <v>5.9699999999999996E-2</v>
      </c>
      <c r="T122">
        <v>1.2999999999999999E-3</v>
      </c>
    </row>
    <row r="123" spans="1:20" x14ac:dyDescent="0.3">
      <c r="A123" s="2" t="s">
        <v>19</v>
      </c>
      <c r="B123">
        <v>2020</v>
      </c>
      <c r="C123">
        <v>2</v>
      </c>
      <c r="D123" s="2">
        <v>202002</v>
      </c>
      <c r="E123">
        <f>VLOOKUP($D123,BEQAX!$D$2:$F326,3,FALSE)</f>
        <v>-8.1508000000000011E-2</v>
      </c>
      <c r="F123">
        <f>VLOOKUP($D123,FMAGX!$D$2:$F$189,3,FALSE)</f>
        <v>-7.0790000000000006E-2</v>
      </c>
      <c r="G123">
        <f>VLOOKUP($D123,MUEAX!$D$2:$F$205,3,FALSE)</f>
        <v>-8.6605000000000001E-2</v>
      </c>
      <c r="H123">
        <f>VLOOKUP($D123,CZA!$D$2:$F$205,3,FALSE)</f>
        <v>-0.10142300000000001</v>
      </c>
      <c r="I123">
        <f>VLOOKUP($D123,IPO!$D$2:$F$205,3,FALSE)</f>
        <v>-3.4369999999999998E-2</v>
      </c>
      <c r="J123">
        <f>VLOOKUP($D123,CGJAX!$D$2:$F$205,3,FALSE)</f>
        <v>-6.6048000000000009E-2</v>
      </c>
      <c r="K123">
        <f>VLOOKUP($D123,FSPGX!$D$2:$F$205,3,FALSE)</f>
        <v>-6.8798000000000012E-2</v>
      </c>
      <c r="L123">
        <f>VLOOKUP($D123,DMIDX!$D$2:$F$175,3,FALSE)</f>
        <v>-9.6423000000000009E-2</v>
      </c>
      <c r="M123">
        <f>VLOOKUP($D123,NUMG!$D$2:$F$175,3,FALSE)</f>
        <v>-8.0529000000000003E-2</v>
      </c>
      <c r="N123">
        <f>VLOOKUP($D123,PQCCX!$D$2:$F$205,3,FALSE)</f>
        <v>-0.109308</v>
      </c>
      <c r="O123" s="27">
        <f t="shared" si="1"/>
        <v>-7.9580200000000004E-2</v>
      </c>
      <c r="P123">
        <v>-8.1300000000000011E-2</v>
      </c>
      <c r="Q123">
        <v>1.0700000000000001E-2</v>
      </c>
      <c r="R123">
        <v>-3.7999999999999999E-2</v>
      </c>
      <c r="S123">
        <v>-3.4999999999999996E-3</v>
      </c>
      <c r="T123">
        <v>1.1999999999999999E-3</v>
      </c>
    </row>
    <row r="124" spans="1:20" x14ac:dyDescent="0.3">
      <c r="A124" s="2" t="s">
        <v>19</v>
      </c>
      <c r="B124">
        <v>2020</v>
      </c>
      <c r="C124">
        <v>3</v>
      </c>
      <c r="D124" s="2">
        <v>202003</v>
      </c>
      <c r="E124">
        <f>VLOOKUP($D124,BEQAX!$D$2:$F327,3,FALSE)</f>
        <v>-0.11592799999999999</v>
      </c>
      <c r="F124">
        <f>VLOOKUP($D124,FMAGX!$D$2:$F$189,3,FALSE)</f>
        <v>-9.8636000000000001E-2</v>
      </c>
      <c r="G124">
        <f>VLOOKUP($D124,MUEAX!$D$2:$F$205,3,FALSE)</f>
        <v>-0.13053599999999999</v>
      </c>
      <c r="H124">
        <f>VLOOKUP($D124,CZA!$D$2:$F$205,3,FALSE)</f>
        <v>-0.23907200000000001</v>
      </c>
      <c r="I124">
        <f>VLOOKUP($D124,IPO!$D$2:$F$205,3,FALSE)</f>
        <v>-0.16228199999999998</v>
      </c>
      <c r="J124">
        <f>VLOOKUP($D124,CGJAX!$D$2:$F$205,3,FALSE)</f>
        <v>-9.7216999999999998E-2</v>
      </c>
      <c r="K124">
        <f>VLOOKUP($D124,FSPGX!$D$2:$F$205,3,FALSE)</f>
        <v>-9.9561999999999998E-2</v>
      </c>
      <c r="L124">
        <f>VLOOKUP($D124,DMIDX!$D$2:$F$175,3,FALSE)</f>
        <v>-0.20441000000000001</v>
      </c>
      <c r="M124">
        <f>VLOOKUP($D124,NUMG!$D$2:$F$175,3,FALSE)</f>
        <v>-0.11948499999999999</v>
      </c>
      <c r="N124">
        <f>VLOOKUP($D124,PQCCX!$D$2:$F$205,3,FALSE)</f>
        <v>-0.228573</v>
      </c>
      <c r="O124" s="27">
        <f t="shared" si="1"/>
        <v>-0.14957009999999998</v>
      </c>
      <c r="P124">
        <v>-0.13390000000000002</v>
      </c>
      <c r="Q124">
        <v>-4.7899999999999998E-2</v>
      </c>
      <c r="R124">
        <v>-0.13880000000000001</v>
      </c>
      <c r="S124">
        <v>7.9600000000000004E-2</v>
      </c>
      <c r="T124">
        <v>1.2999999999999999E-3</v>
      </c>
    </row>
    <row r="125" spans="1:20" x14ac:dyDescent="0.3">
      <c r="A125" s="2" t="s">
        <v>19</v>
      </c>
      <c r="B125">
        <v>2020</v>
      </c>
      <c r="C125">
        <v>4</v>
      </c>
      <c r="D125" s="2">
        <v>202004</v>
      </c>
      <c r="E125">
        <f>VLOOKUP($D125,BEQAX!$D$2:$F328,3,FALSE)</f>
        <v>0.121392</v>
      </c>
      <c r="F125">
        <f>VLOOKUP($D125,FMAGX!$D$2:$F$189,3,FALSE)</f>
        <v>0.12939800000000001</v>
      </c>
      <c r="G125">
        <f>VLOOKUP($D125,MUEAX!$D$2:$F$205,3,FALSE)</f>
        <v>0.128054</v>
      </c>
      <c r="H125">
        <f>VLOOKUP($D125,CZA!$D$2:$F$205,3,FALSE)</f>
        <v>9.3955999999999998E-2</v>
      </c>
      <c r="I125">
        <f>VLOOKUP($D125,IPO!$D$2:$F$205,3,FALSE)</f>
        <v>0.17124600000000001</v>
      </c>
      <c r="J125">
        <f>VLOOKUP($D125,CGJAX!$D$2:$F$205,3,FALSE)</f>
        <v>0.14372799999999999</v>
      </c>
      <c r="K125">
        <f>VLOOKUP($D125,FSPGX!$D$2:$F$205,3,FALSE)</f>
        <v>0.147508</v>
      </c>
      <c r="L125">
        <f>VLOOKUP($D125,DMIDX!$D$2:$F$175,3,FALSE)</f>
        <v>0.14191599999999999</v>
      </c>
      <c r="M125">
        <f>VLOOKUP($D125,NUMG!$D$2:$F$175,3,FALSE)</f>
        <v>0.15642300000000001</v>
      </c>
      <c r="N125">
        <f>VLOOKUP($D125,PQCCX!$D$2:$F$205,3,FALSE)</f>
        <v>0.14902000000000001</v>
      </c>
      <c r="O125" s="27">
        <f t="shared" si="1"/>
        <v>0.13826409999999997</v>
      </c>
      <c r="P125">
        <v>0.13650000000000001</v>
      </c>
      <c r="Q125">
        <v>2.4500000000000001E-2</v>
      </c>
      <c r="R125">
        <v>-1.34E-2</v>
      </c>
      <c r="S125">
        <v>-5.2600000000000001E-2</v>
      </c>
      <c r="T125">
        <v>0</v>
      </c>
    </row>
    <row r="126" spans="1:20" x14ac:dyDescent="0.3">
      <c r="A126" s="2" t="s">
        <v>19</v>
      </c>
      <c r="B126">
        <v>2020</v>
      </c>
      <c r="C126">
        <v>5</v>
      </c>
      <c r="D126" s="2">
        <v>202005</v>
      </c>
      <c r="E126">
        <f>VLOOKUP($D126,BEQAX!$D$2:$F329,3,FALSE)</f>
        <v>5.4202E-2</v>
      </c>
      <c r="F126">
        <f>VLOOKUP($D126,FMAGX!$D$2:$F$189,3,FALSE)</f>
        <v>7.0251999999999995E-2</v>
      </c>
      <c r="G126">
        <f>VLOOKUP($D126,MUEAX!$D$2:$F$205,3,FALSE)</f>
        <v>4.4023999999999994E-2</v>
      </c>
      <c r="H126">
        <f>VLOOKUP($D126,CZA!$D$2:$F$205,3,FALSE)</f>
        <v>5.6776999999999994E-2</v>
      </c>
      <c r="I126">
        <f>VLOOKUP($D126,IPO!$D$2:$F$205,3,FALSE)</f>
        <v>0.18190600000000001</v>
      </c>
      <c r="J126">
        <f>VLOOKUP($D126,CGJAX!$D$2:$F$205,3,FALSE)</f>
        <v>6.7277000000000003E-2</v>
      </c>
      <c r="K126">
        <f>VLOOKUP($D126,FSPGX!$D$2:$F$205,3,FALSE)</f>
        <v>6.7648E-2</v>
      </c>
      <c r="L126">
        <f>VLOOKUP($D126,DMIDX!$D$2:$F$175,3,FALSE)</f>
        <v>7.3005E-2</v>
      </c>
      <c r="M126">
        <f>VLOOKUP($D126,NUMG!$D$2:$F$175,3,FALSE)</f>
        <v>0.12332699999999999</v>
      </c>
      <c r="N126">
        <f>VLOOKUP($D126,PQCCX!$D$2:$F$205,3,FALSE)</f>
        <v>5.5645E-2</v>
      </c>
      <c r="O126" s="27">
        <f t="shared" si="1"/>
        <v>7.9406299999999999E-2</v>
      </c>
      <c r="P126">
        <v>5.5800000000000002E-2</v>
      </c>
      <c r="Q126">
        <v>2.4900000000000002E-2</v>
      </c>
      <c r="R126">
        <v>-4.8499999999999995E-2</v>
      </c>
      <c r="S126">
        <v>4.0999999999999995E-3</v>
      </c>
      <c r="T126">
        <v>1E-4</v>
      </c>
    </row>
    <row r="127" spans="1:20" x14ac:dyDescent="0.3">
      <c r="A127" s="2" t="s">
        <v>19</v>
      </c>
      <c r="B127">
        <v>2020</v>
      </c>
      <c r="C127">
        <v>6</v>
      </c>
      <c r="D127" s="2">
        <v>202006</v>
      </c>
      <c r="E127">
        <f>VLOOKUP($D127,BEQAX!$D$2:$F330,3,FALSE)</f>
        <v>1.7557E-2</v>
      </c>
      <c r="F127">
        <f>VLOOKUP($D127,FMAGX!$D$2:$F$189,3,FALSE)</f>
        <v>2.5252E-2</v>
      </c>
      <c r="G127">
        <f>VLOOKUP($D127,MUEAX!$D$2:$F$205,3,FALSE)</f>
        <v>1.6035000000000001E-2</v>
      </c>
      <c r="H127">
        <f>VLOOKUP($D127,CZA!$D$2:$F$205,3,FALSE)</f>
        <v>1.0615000000000001E-2</v>
      </c>
      <c r="I127">
        <f>VLOOKUP($D127,IPO!$D$2:$F$205,3,FALSE)</f>
        <v>0.103379</v>
      </c>
      <c r="J127">
        <f>VLOOKUP($D127,CGJAX!$D$2:$F$205,3,FALSE)</f>
        <v>4.0416999999999995E-2</v>
      </c>
      <c r="K127">
        <f>VLOOKUP($D127,FSPGX!$D$2:$F$205,3,FALSE)</f>
        <v>4.2625999999999997E-2</v>
      </c>
      <c r="L127">
        <f>VLOOKUP($D127,DMIDX!$D$2:$F$175,3,FALSE)</f>
        <v>1.2091000000000001E-2</v>
      </c>
      <c r="M127">
        <f>VLOOKUP($D127,NUMG!$D$2:$F$175,3,FALSE)</f>
        <v>2.5891000000000001E-2</v>
      </c>
      <c r="N127">
        <f>VLOOKUP($D127,PQCCX!$D$2:$F$205,3,FALSE)</f>
        <v>1.0676000000000001E-2</v>
      </c>
      <c r="O127" s="27">
        <f t="shared" si="1"/>
        <v>3.0453899999999999E-2</v>
      </c>
      <c r="P127">
        <v>2.46E-2</v>
      </c>
      <c r="Q127">
        <v>2.69E-2</v>
      </c>
      <c r="R127">
        <v>-2.23E-2</v>
      </c>
      <c r="S127">
        <v>-7.3000000000000001E-3</v>
      </c>
      <c r="T127">
        <v>1E-4</v>
      </c>
    </row>
    <row r="128" spans="1:20" x14ac:dyDescent="0.3">
      <c r="A128" s="2" t="s">
        <v>19</v>
      </c>
      <c r="B128">
        <v>2020</v>
      </c>
      <c r="C128">
        <v>7</v>
      </c>
      <c r="D128" s="2">
        <v>202007</v>
      </c>
      <c r="E128">
        <f>VLOOKUP($D128,BEQAX!$D$2:$F331,3,FALSE)</f>
        <v>4.9965999999999997E-2</v>
      </c>
      <c r="F128">
        <f>VLOOKUP($D128,FMAGX!$D$2:$F$189,3,FALSE)</f>
        <v>7.4076000000000003E-2</v>
      </c>
      <c r="G128">
        <f>VLOOKUP($D128,MUEAX!$D$2:$F$205,3,FALSE)</f>
        <v>5.1317999999999996E-2</v>
      </c>
      <c r="H128">
        <f>VLOOKUP($D128,CZA!$D$2:$F$205,3,FALSE)</f>
        <v>6.1494E-2</v>
      </c>
      <c r="I128">
        <f>VLOOKUP($D128,IPO!$D$2:$F$205,3,FALSE)</f>
        <v>9.5922999999999994E-2</v>
      </c>
      <c r="J128">
        <f>VLOOKUP($D128,CGJAX!$D$2:$F$205,3,FALSE)</f>
        <v>7.2134999999999991E-2</v>
      </c>
      <c r="K128">
        <f>VLOOKUP($D128,FSPGX!$D$2:$F$205,3,FALSE)</f>
        <v>7.6539999999999997E-2</v>
      </c>
      <c r="L128">
        <f>VLOOKUP($D128,DMIDX!$D$2:$F$175,3,FALSE)</f>
        <v>4.5949999999999998E-2</v>
      </c>
      <c r="M128">
        <f>VLOOKUP($D128,NUMG!$D$2:$F$175,3,FALSE)</f>
        <v>8.8764999999999997E-2</v>
      </c>
      <c r="N128">
        <f>VLOOKUP($D128,PQCCX!$D$2:$F$205,3,FALSE)</f>
        <v>3.6146999999999999E-2</v>
      </c>
      <c r="O128" s="27">
        <f t="shared" si="1"/>
        <v>6.5231400000000009E-2</v>
      </c>
      <c r="P128">
        <v>5.7699999999999994E-2</v>
      </c>
      <c r="Q128">
        <v>-2.3E-2</v>
      </c>
      <c r="R128">
        <v>-1.44E-2</v>
      </c>
      <c r="S128">
        <v>7.5899999999999995E-2</v>
      </c>
      <c r="T128">
        <v>1E-4</v>
      </c>
    </row>
    <row r="129" spans="1:20" x14ac:dyDescent="0.3">
      <c r="A129" s="2" t="s">
        <v>19</v>
      </c>
      <c r="B129">
        <v>2020</v>
      </c>
      <c r="C129">
        <v>8</v>
      </c>
      <c r="D129" s="2">
        <v>202008</v>
      </c>
      <c r="E129">
        <f>VLOOKUP($D129,BEQAX!$D$2:$F332,3,FALSE)</f>
        <v>6.6085999999999992E-2</v>
      </c>
      <c r="F129">
        <f>VLOOKUP($D129,FMAGX!$D$2:$F$189,3,FALSE)</f>
        <v>7.4068999999999996E-2</v>
      </c>
      <c r="G129">
        <f>VLOOKUP($D129,MUEAX!$D$2:$F$205,3,FALSE)</f>
        <v>7.2895000000000001E-2</v>
      </c>
      <c r="H129">
        <f>VLOOKUP($D129,CZA!$D$2:$F$205,3,FALSE)</f>
        <v>2.2499999999999999E-2</v>
      </c>
      <c r="I129">
        <f>VLOOKUP($D129,IPO!$D$2:$F$205,3,FALSE)</f>
        <v>8.7828000000000003E-2</v>
      </c>
      <c r="J129">
        <f>VLOOKUP($D129,CGJAX!$D$2:$F$205,3,FALSE)</f>
        <v>9.0952999999999992E-2</v>
      </c>
      <c r="K129">
        <f>VLOOKUP($D129,FSPGX!$D$2:$F$205,3,FALSE)</f>
        <v>0.10326399999999999</v>
      </c>
      <c r="L129">
        <f>VLOOKUP($D129,DMIDX!$D$2:$F$175,3,FALSE)</f>
        <v>3.5117999999999996E-2</v>
      </c>
      <c r="M129">
        <f>VLOOKUP($D129,NUMG!$D$2:$F$175,3,FALSE)</f>
        <v>2.1573000000000002E-2</v>
      </c>
      <c r="N129">
        <f>VLOOKUP($D129,PQCCX!$D$2:$F$205,3,FALSE)</f>
        <v>2.562E-2</v>
      </c>
      <c r="O129" s="27">
        <f t="shared" si="1"/>
        <v>5.9990599999999984E-2</v>
      </c>
      <c r="P129">
        <v>7.6299999999999993E-2</v>
      </c>
      <c r="Q129">
        <v>-2.8000000000000004E-3</v>
      </c>
      <c r="R129">
        <v>-2.8799999999999999E-2</v>
      </c>
      <c r="S129">
        <v>4.4000000000000003E-3</v>
      </c>
      <c r="T129">
        <v>1E-4</v>
      </c>
    </row>
    <row r="130" spans="1:20" x14ac:dyDescent="0.3">
      <c r="A130" s="2" t="s">
        <v>19</v>
      </c>
      <c r="B130">
        <v>2020</v>
      </c>
      <c r="C130">
        <v>9</v>
      </c>
      <c r="D130" s="2">
        <v>202009</v>
      </c>
      <c r="E130">
        <f>VLOOKUP($D130,BEQAX!$D$2:$F333,3,FALSE)</f>
        <v>-4.4254000000000002E-2</v>
      </c>
      <c r="F130">
        <f>VLOOKUP($D130,FMAGX!$D$2:$F$189,3,FALSE)</f>
        <v>-3.6608000000000002E-2</v>
      </c>
      <c r="G130">
        <f>VLOOKUP($D130,MUEAX!$D$2:$F$205,3,FALSE)</f>
        <v>-4.5341000000000006E-2</v>
      </c>
      <c r="H130">
        <f>VLOOKUP($D130,CZA!$D$2:$F$205,3,FALSE)</f>
        <v>-1.1764999999999999E-2</v>
      </c>
      <c r="I130">
        <f>VLOOKUP($D130,IPO!$D$2:$F$205,3,FALSE)</f>
        <v>8.1426999999999999E-2</v>
      </c>
      <c r="J130">
        <f>VLOOKUP($D130,CGJAX!$D$2:$F$205,3,FALSE)</f>
        <v>-4.0862000000000002E-2</v>
      </c>
      <c r="K130">
        <f>VLOOKUP($D130,FSPGX!$D$2:$F$205,3,FALSE)</f>
        <v>-4.7382000000000001E-2</v>
      </c>
      <c r="L130">
        <f>VLOOKUP($D130,DMIDX!$D$2:$F$175,3,FALSE)</f>
        <v>-3.2812000000000001E-2</v>
      </c>
      <c r="M130">
        <f>VLOOKUP($D130,NUMG!$D$2:$F$175,3,FALSE)</f>
        <v>-2.5235999999999998E-2</v>
      </c>
      <c r="N130">
        <f>VLOOKUP($D130,PQCCX!$D$2:$F$205,3,FALSE)</f>
        <v>-3.6208000000000004E-2</v>
      </c>
      <c r="O130" s="27">
        <f t="shared" si="1"/>
        <v>-2.3904100000000005E-2</v>
      </c>
      <c r="P130">
        <v>-3.6299999999999999E-2</v>
      </c>
      <c r="Q130">
        <v>-2.9999999999999997E-4</v>
      </c>
      <c r="R130">
        <v>-2.6499999999999999E-2</v>
      </c>
      <c r="S130">
        <v>3.1400000000000004E-2</v>
      </c>
      <c r="T130">
        <v>1E-4</v>
      </c>
    </row>
    <row r="131" spans="1:20" x14ac:dyDescent="0.3">
      <c r="A131" s="2" t="s">
        <v>19</v>
      </c>
      <c r="B131">
        <v>2020</v>
      </c>
      <c r="C131">
        <v>10</v>
      </c>
      <c r="D131" s="2">
        <v>202010</v>
      </c>
      <c r="E131">
        <f>VLOOKUP($D131,BEQAX!$D$2:$F334,3,FALSE)</f>
        <v>-2.8169E-2</v>
      </c>
      <c r="F131">
        <f>VLOOKUP($D131,FMAGX!$D$2:$F$189,3,FALSE)</f>
        <v>-3.4696000000000005E-2</v>
      </c>
      <c r="G131">
        <f>VLOOKUP($D131,MUEAX!$D$2:$F$205,3,FALSE)</f>
        <v>-3.3445000000000003E-2</v>
      </c>
      <c r="H131">
        <f>VLOOKUP($D131,CZA!$D$2:$F$205,3,FALSE)</f>
        <v>1.6452999999999999E-2</v>
      </c>
      <c r="I131">
        <f>VLOOKUP($D131,IPO!$D$2:$F$205,3,FALSE)</f>
        <v>-2.9447000000000001E-2</v>
      </c>
      <c r="J131">
        <f>VLOOKUP($D131,CGJAX!$D$2:$F$205,3,FALSE)</f>
        <v>-3.0022E-2</v>
      </c>
      <c r="K131">
        <f>VLOOKUP($D131,FSPGX!$D$2:$F$205,3,FALSE)</f>
        <v>-3.3959000000000003E-2</v>
      </c>
      <c r="L131">
        <f>VLOOKUP($D131,DMIDX!$D$2:$F$175,3,FALSE)</f>
        <v>2.1205000000000002E-2</v>
      </c>
      <c r="M131">
        <f>VLOOKUP($D131,NUMG!$D$2:$F$175,3,FALSE)</f>
        <v>1.668E-2</v>
      </c>
      <c r="N131">
        <f>VLOOKUP($D131,PQCCX!$D$2:$F$205,3,FALSE)</f>
        <v>1.5509E-2</v>
      </c>
      <c r="O131" s="27">
        <f t="shared" ref="O131:O175" si="2">AVERAGEIF(E131:N131, "&lt;&gt;")</f>
        <v>-1.1989100000000003E-2</v>
      </c>
      <c r="P131">
        <v>-2.1000000000000001E-2</v>
      </c>
      <c r="Q131">
        <v>4.2699999999999995E-2</v>
      </c>
      <c r="R131">
        <v>4.3099999999999999E-2</v>
      </c>
      <c r="S131">
        <v>-3.2000000000000001E-2</v>
      </c>
      <c r="T131">
        <v>1E-4</v>
      </c>
    </row>
    <row r="132" spans="1:20" x14ac:dyDescent="0.3">
      <c r="A132" s="2" t="s">
        <v>19</v>
      </c>
      <c r="B132">
        <v>2020</v>
      </c>
      <c r="C132">
        <v>11</v>
      </c>
      <c r="D132" s="2">
        <v>202011</v>
      </c>
      <c r="E132">
        <f>VLOOKUP($D132,BEQAX!$D$2:$F335,3,FALSE)</f>
        <v>8.7174000000000001E-2</v>
      </c>
      <c r="F132">
        <f>VLOOKUP($D132,FMAGX!$D$2:$F$189,3,FALSE)</f>
        <v>8.0958000000000002E-2</v>
      </c>
      <c r="G132">
        <f>VLOOKUP($D132,MUEAX!$D$2:$F$205,3,FALSE)</f>
        <v>0.111737</v>
      </c>
      <c r="H132">
        <f>VLOOKUP($D132,CZA!$D$2:$F$205,3,FALSE)</f>
        <v>0.114146</v>
      </c>
      <c r="I132">
        <f>VLOOKUP($D132,IPO!$D$2:$F$205,3,FALSE)</f>
        <v>0.26976300000000003</v>
      </c>
      <c r="J132">
        <f>VLOOKUP($D132,CGJAX!$D$2:$F$205,3,FALSE)</f>
        <v>0.101507</v>
      </c>
      <c r="K132">
        <f>VLOOKUP($D132,FSPGX!$D$2:$F$205,3,FALSE)</f>
        <v>0.102156</v>
      </c>
      <c r="L132">
        <f>VLOOKUP($D132,DMIDX!$D$2:$F$175,3,FALSE)</f>
        <v>0.14261500000000002</v>
      </c>
      <c r="M132">
        <f>VLOOKUP($D132,NUMG!$D$2:$F$175,3,FALSE)</f>
        <v>0.13210100000000002</v>
      </c>
      <c r="N132">
        <f>VLOOKUP($D132,PQCCX!$D$2:$F$205,3,FALSE)</f>
        <v>0.141293</v>
      </c>
      <c r="O132" s="27">
        <f t="shared" si="2"/>
        <v>0.12834500000000001</v>
      </c>
      <c r="P132">
        <v>0.12470000000000001</v>
      </c>
      <c r="Q132">
        <v>5.7200000000000001E-2</v>
      </c>
      <c r="R132">
        <v>2.1499999999999998E-2</v>
      </c>
      <c r="S132">
        <v>-0.12470000000000001</v>
      </c>
      <c r="T132">
        <v>1E-4</v>
      </c>
    </row>
    <row r="133" spans="1:20" x14ac:dyDescent="0.3">
      <c r="A133" s="2" t="s">
        <v>19</v>
      </c>
      <c r="B133">
        <v>2020</v>
      </c>
      <c r="C133">
        <v>12</v>
      </c>
      <c r="D133" s="2">
        <v>202012</v>
      </c>
      <c r="E133">
        <f>VLOOKUP($D133,BEQAX!$D$2:$F336,3,FALSE)</f>
        <v>3.6653999999999999E-2</v>
      </c>
      <c r="F133">
        <f>VLOOKUP($D133,FMAGX!$D$2:$F$189,3,FALSE)</f>
        <v>3.3084999999999996E-2</v>
      </c>
      <c r="G133">
        <f>VLOOKUP($D133,MUEAX!$D$2:$F$205,3,FALSE)</f>
        <v>3.9252999999999996E-2</v>
      </c>
      <c r="H133">
        <f>VLOOKUP($D133,CZA!$D$2:$F$205,3,FALSE)</f>
        <v>3.5032999999999995E-2</v>
      </c>
      <c r="I133">
        <f>VLOOKUP($D133,IPO!$D$2:$F$205,3,FALSE)</f>
        <v>1.9249999999999998E-3</v>
      </c>
      <c r="J133">
        <f>VLOOKUP($D133,CGJAX!$D$2:$F$205,3,FALSE)</f>
        <v>4.8204999999999998E-2</v>
      </c>
      <c r="K133">
        <f>VLOOKUP($D133,FSPGX!$D$2:$F$205,3,FALSE)</f>
        <v>4.5856999999999995E-2</v>
      </c>
      <c r="L133">
        <f>VLOOKUP($D133,DMIDX!$D$2:$F$175,3,FALSE)</f>
        <v>6.4923999999999996E-2</v>
      </c>
      <c r="M133">
        <f>VLOOKUP($D133,NUMG!$D$2:$F$175,3,FALSE)</f>
        <v>5.5615999999999999E-2</v>
      </c>
      <c r="N133">
        <f>VLOOKUP($D133,PQCCX!$D$2:$F$205,3,FALSE)</f>
        <v>5.9595999999999996E-2</v>
      </c>
      <c r="O133" s="27">
        <f t="shared" si="2"/>
        <v>4.2014799999999998E-2</v>
      </c>
      <c r="P133">
        <v>4.6300000000000001E-2</v>
      </c>
      <c r="Q133">
        <v>4.7899999999999998E-2</v>
      </c>
      <c r="R133">
        <v>-1.34E-2</v>
      </c>
      <c r="S133">
        <v>-2.3799999999999998E-2</v>
      </c>
      <c r="T133">
        <v>1E-4</v>
      </c>
    </row>
    <row r="134" spans="1:20" x14ac:dyDescent="0.3">
      <c r="A134" s="2" t="s">
        <v>19</v>
      </c>
      <c r="B134">
        <v>2021</v>
      </c>
      <c r="C134">
        <v>1</v>
      </c>
      <c r="D134" s="2">
        <v>202101</v>
      </c>
      <c r="E134">
        <f>VLOOKUP($D134,BEQAX!$D$2:$F337,3,FALSE)</f>
        <v>-5.1410000000000006E-3</v>
      </c>
      <c r="F134">
        <f>VLOOKUP($D134,FMAGX!$D$2:$F$189,3,FALSE)</f>
        <v>-3.0751000000000001E-2</v>
      </c>
      <c r="G134">
        <f>VLOOKUP($D134,MUEAX!$D$2:$F$205,3,FALSE)</f>
        <v>-3.1289999999999998E-3</v>
      </c>
      <c r="H134">
        <f>VLOOKUP($D134,CZA!$D$2:$F$205,3,FALSE)</f>
        <v>-1.5385999999999999E-2</v>
      </c>
      <c r="I134">
        <f>VLOOKUP($D134,IPO!$D$2:$F$205,3,FALSE)</f>
        <v>5.5410999999999995E-2</v>
      </c>
      <c r="J134">
        <f>VLOOKUP($D134,CGJAX!$D$2:$F$205,3,FALSE)</f>
        <v>-6.032E-3</v>
      </c>
      <c r="K134">
        <f>VLOOKUP($D134,FSPGX!$D$2:$F$205,3,FALSE)</f>
        <v>-7.2520000000000006E-3</v>
      </c>
      <c r="L134">
        <f>VLOOKUP($D134,DMIDX!$D$2:$F$175,3,FALSE)</f>
        <v>1.4739E-2</v>
      </c>
      <c r="M134">
        <f>VLOOKUP($D134,NUMG!$D$2:$F$175,3,FALSE)</f>
        <v>-1.5687E-2</v>
      </c>
      <c r="N134">
        <f>VLOOKUP($D134,PQCCX!$D$2:$F$205,3,FALSE)</f>
        <v>1.7818000000000001E-2</v>
      </c>
      <c r="O134" s="27">
        <f t="shared" si="2"/>
        <v>4.5899999999999988E-4</v>
      </c>
      <c r="P134">
        <v>-2.9999999999999997E-4</v>
      </c>
      <c r="Q134">
        <v>7.4999999999999997E-2</v>
      </c>
      <c r="R134">
        <v>2.8500000000000001E-2</v>
      </c>
      <c r="S134">
        <v>4.53E-2</v>
      </c>
      <c r="T134">
        <v>1E-4</v>
      </c>
    </row>
    <row r="135" spans="1:20" x14ac:dyDescent="0.3">
      <c r="A135" s="2" t="s">
        <v>19</v>
      </c>
      <c r="B135">
        <v>2021</v>
      </c>
      <c r="C135">
        <v>2</v>
      </c>
      <c r="D135" s="2">
        <v>202102</v>
      </c>
      <c r="E135">
        <f>VLOOKUP($D135,BEQAX!$D$2:$F338,3,FALSE)</f>
        <v>3.5149E-2</v>
      </c>
      <c r="F135">
        <f>VLOOKUP($D135,FMAGX!$D$2:$F$189,3,FALSE)</f>
        <v>9.4859999999999996E-3</v>
      </c>
      <c r="G135">
        <f>VLOOKUP($D135,MUEAX!$D$2:$F$205,3,FALSE)</f>
        <v>3.1060000000000001E-2</v>
      </c>
      <c r="H135">
        <f>VLOOKUP($D135,CZA!$D$2:$F$205,3,FALSE)</f>
        <v>3.3209000000000002E-2</v>
      </c>
      <c r="I135">
        <f>VLOOKUP($D135,IPO!$D$2:$F$205,3,FALSE)</f>
        <v>-1.6899999999999998E-2</v>
      </c>
      <c r="J135">
        <f>VLOOKUP($D135,CGJAX!$D$2:$F$205,3,FALSE)</f>
        <v>9.6399999999999993E-3</v>
      </c>
      <c r="K135">
        <f>VLOOKUP($D135,FSPGX!$D$2:$F$205,3,FALSE)</f>
        <v>-4.2400000000000001E-4</v>
      </c>
      <c r="L135">
        <f>VLOOKUP($D135,DMIDX!$D$2:$F$175,3,FALSE)</f>
        <v>6.8039000000000002E-2</v>
      </c>
      <c r="M135">
        <f>VLOOKUP($D135,NUMG!$D$2:$F$175,3,FALSE)</f>
        <v>3.7139999999999999E-2</v>
      </c>
      <c r="N135">
        <f>VLOOKUP($D135,PQCCX!$D$2:$F$205,3,FALSE)</f>
        <v>7.1249000000000007E-2</v>
      </c>
      <c r="O135" s="27">
        <f t="shared" si="2"/>
        <v>2.7764799999999999E-2</v>
      </c>
      <c r="P135">
        <v>2.7799999999999998E-2</v>
      </c>
      <c r="Q135">
        <v>2.07E-2</v>
      </c>
      <c r="R135">
        <v>7.0999999999999994E-2</v>
      </c>
      <c r="S135">
        <v>-7.9299999999999995E-2</v>
      </c>
      <c r="T135">
        <v>0</v>
      </c>
    </row>
    <row r="136" spans="1:20" x14ac:dyDescent="0.3">
      <c r="A136" s="2" t="s">
        <v>19</v>
      </c>
      <c r="B136">
        <v>2021</v>
      </c>
      <c r="C136">
        <v>3</v>
      </c>
      <c r="D136" s="2">
        <v>202103</v>
      </c>
      <c r="E136">
        <f>VLOOKUP($D136,BEQAX!$D$2:$F339,3,FALSE)</f>
        <v>5.2789000000000003E-2</v>
      </c>
      <c r="F136">
        <f>VLOOKUP($D136,FMAGX!$D$2:$F$189,3,FALSE)</f>
        <v>2.6624999999999999E-2</v>
      </c>
      <c r="G136">
        <f>VLOOKUP($D136,MUEAX!$D$2:$F$205,3,FALSE)</f>
        <v>5.5336999999999997E-2</v>
      </c>
      <c r="H136">
        <f>VLOOKUP($D136,CZA!$D$2:$F$205,3,FALSE)</f>
        <v>8.5167999999999994E-2</v>
      </c>
      <c r="I136">
        <f>VLOOKUP($D136,IPO!$D$2:$F$205,3,FALSE)</f>
        <v>-7.0580000000000004E-2</v>
      </c>
      <c r="J136">
        <f>VLOOKUP($D136,CGJAX!$D$2:$F$205,3,FALSE)</f>
        <v>1.4321E-2</v>
      </c>
      <c r="K136">
        <f>VLOOKUP($D136,FSPGX!$D$2:$F$205,3,FALSE)</f>
        <v>1.738E-2</v>
      </c>
      <c r="L136">
        <f>VLOOKUP($D136,DMIDX!$D$2:$F$175,3,FALSE)</f>
        <v>4.6382E-2</v>
      </c>
      <c r="M136">
        <f>VLOOKUP($D136,NUMG!$D$2:$F$175,3,FALSE)</f>
        <v>-7.7889999999999999E-3</v>
      </c>
      <c r="N136">
        <f>VLOOKUP($D136,PQCCX!$D$2:$F$205,3,FALSE)</f>
        <v>6.7293000000000006E-2</v>
      </c>
      <c r="O136" s="27">
        <f t="shared" si="2"/>
        <v>2.8692600000000002E-2</v>
      </c>
      <c r="P136">
        <v>3.0800000000000001E-2</v>
      </c>
      <c r="Q136">
        <v>-2.2799999999999997E-2</v>
      </c>
      <c r="R136">
        <v>7.2700000000000001E-2</v>
      </c>
      <c r="S136">
        <v>-6.1600000000000002E-2</v>
      </c>
      <c r="T136">
        <v>0</v>
      </c>
    </row>
    <row r="137" spans="1:20" x14ac:dyDescent="0.3">
      <c r="A137" s="2" t="s">
        <v>19</v>
      </c>
      <c r="B137">
        <v>2021</v>
      </c>
      <c r="C137">
        <v>4</v>
      </c>
      <c r="D137" s="2">
        <v>202104</v>
      </c>
      <c r="E137">
        <f>VLOOKUP($D137,BEQAX!$D$2:$F340,3,FALSE)</f>
        <v>3.9836999999999997E-2</v>
      </c>
      <c r="F137">
        <f>VLOOKUP($D137,FMAGX!$D$2:$F$189,3,FALSE)</f>
        <v>6.8650000000000003E-2</v>
      </c>
      <c r="G137">
        <f>VLOOKUP($D137,MUEAX!$D$2:$F$205,3,FALSE)</f>
        <v>5.3055999999999999E-2</v>
      </c>
      <c r="H137">
        <f>VLOOKUP($D137,CZA!$D$2:$F$205,3,FALSE)</f>
        <v>5.7783000000000001E-2</v>
      </c>
      <c r="I137">
        <f>VLOOKUP($D137,IPO!$D$2:$F$205,3,FALSE)</f>
        <v>2.6340000000000001E-3</v>
      </c>
      <c r="J137">
        <f>VLOOKUP($D137,CGJAX!$D$2:$F$205,3,FALSE)</f>
        <v>5.9166000000000003E-2</v>
      </c>
      <c r="K137">
        <f>VLOOKUP($D137,FSPGX!$D$2:$F$205,3,FALSE)</f>
        <v>6.7917000000000005E-2</v>
      </c>
      <c r="L137">
        <f>VLOOKUP($D137,DMIDX!$D$2:$F$175,3,FALSE)</f>
        <v>4.4859999999999997E-2</v>
      </c>
      <c r="M137">
        <f>VLOOKUP($D137,NUMG!$D$2:$F$175,3,FALSE)</f>
        <v>5.2281000000000001E-2</v>
      </c>
      <c r="N137">
        <f>VLOOKUP($D137,PQCCX!$D$2:$F$205,3,FALSE)</f>
        <v>4.1789E-2</v>
      </c>
      <c r="O137" s="27">
        <f t="shared" si="2"/>
        <v>4.8797300000000002E-2</v>
      </c>
      <c r="P137">
        <v>4.9299999999999997E-2</v>
      </c>
      <c r="Q137">
        <v>-3.2000000000000001E-2</v>
      </c>
      <c r="R137">
        <v>-9.4999999999999998E-3</v>
      </c>
      <c r="S137">
        <v>1.2199999999999999E-2</v>
      </c>
      <c r="T137">
        <v>0</v>
      </c>
    </row>
    <row r="138" spans="1:20" x14ac:dyDescent="0.3">
      <c r="A138" s="2" t="s">
        <v>19</v>
      </c>
      <c r="B138">
        <v>2021</v>
      </c>
      <c r="C138">
        <v>5</v>
      </c>
      <c r="D138" s="2">
        <v>202105</v>
      </c>
      <c r="E138">
        <f>VLOOKUP($D138,BEQAX!$D$2:$F341,3,FALSE)</f>
        <v>1.4821000000000001E-2</v>
      </c>
      <c r="F138">
        <f>VLOOKUP($D138,FMAGX!$D$2:$F$189,3,FALSE)</f>
        <v>-1.0489E-2</v>
      </c>
      <c r="G138">
        <f>VLOOKUP($D138,MUEAX!$D$2:$F$205,3,FALSE)</f>
        <v>5.0090000000000004E-3</v>
      </c>
      <c r="H138">
        <f>VLOOKUP($D138,CZA!$D$2:$F$205,3,FALSE)</f>
        <v>1.993E-2</v>
      </c>
      <c r="I138">
        <f>VLOOKUP($D138,IPO!$D$2:$F$205,3,FALSE)</f>
        <v>-1.2932000000000001E-2</v>
      </c>
      <c r="J138">
        <f>VLOOKUP($D138,CGJAX!$D$2:$F$205,3,FALSE)</f>
        <v>-1.2696000000000001E-2</v>
      </c>
      <c r="K138">
        <f>VLOOKUP($D138,FSPGX!$D$2:$F$205,3,FALSE)</f>
        <v>-1.4045999999999999E-2</v>
      </c>
      <c r="L138">
        <f>VLOOKUP($D138,DMIDX!$D$2:$F$175,3,FALSE)</f>
        <v>1.789E-3</v>
      </c>
      <c r="M138">
        <f>VLOOKUP($D138,NUMG!$D$2:$F$175,3,FALSE)</f>
        <v>-2.3505999999999999E-2</v>
      </c>
      <c r="N138">
        <f>VLOOKUP($D138,PQCCX!$D$2:$F$205,3,FALSE)</f>
        <v>1.4777999999999999E-2</v>
      </c>
      <c r="O138" s="27">
        <f t="shared" si="2"/>
        <v>-1.7341999999999995E-3</v>
      </c>
      <c r="P138">
        <v>2.8999999999999998E-3</v>
      </c>
      <c r="Q138">
        <v>-2.7000000000000001E-3</v>
      </c>
      <c r="R138">
        <v>7.1300000000000002E-2</v>
      </c>
      <c r="S138">
        <v>9.0000000000000011E-3</v>
      </c>
      <c r="T138">
        <v>0</v>
      </c>
    </row>
    <row r="139" spans="1:20" x14ac:dyDescent="0.3">
      <c r="A139" s="2" t="s">
        <v>19</v>
      </c>
      <c r="B139">
        <v>2021</v>
      </c>
      <c r="C139">
        <v>6</v>
      </c>
      <c r="D139" s="2">
        <v>202106</v>
      </c>
      <c r="E139">
        <f>VLOOKUP($D139,BEQAX!$D$2:$F342,3,FALSE)</f>
        <v>7.1000000000000004E-3</v>
      </c>
      <c r="F139">
        <f>VLOOKUP($D139,FMAGX!$D$2:$F$189,3,FALSE)</f>
        <v>4.9131000000000001E-2</v>
      </c>
      <c r="G139">
        <f>VLOOKUP($D139,MUEAX!$D$2:$F$205,3,FALSE)</f>
        <v>2.0521999999999999E-2</v>
      </c>
      <c r="H139">
        <f>VLOOKUP($D139,CZA!$D$2:$F$205,3,FALSE)</f>
        <v>-9.2820000000000003E-3</v>
      </c>
      <c r="I139">
        <f>VLOOKUP($D139,IPO!$D$2:$F$205,3,FALSE)</f>
        <v>7.7522999999999995E-2</v>
      </c>
      <c r="J139">
        <f>VLOOKUP($D139,CGJAX!$D$2:$F$205,3,FALSE)</f>
        <v>5.3150000000000003E-2</v>
      </c>
      <c r="K139">
        <f>VLOOKUP($D139,FSPGX!$D$2:$F$205,3,FALSE)</f>
        <v>6.2847E-2</v>
      </c>
      <c r="L139">
        <f>VLOOKUP($D139,DMIDX!$D$2:$F$175,3,FALSE)</f>
        <v>-1.0459E-2</v>
      </c>
      <c r="M139">
        <f>VLOOKUP($D139,NUMG!$D$2:$F$175,3,FALSE)</f>
        <v>6.1497000000000003E-2</v>
      </c>
      <c r="N139">
        <f>VLOOKUP($D139,PQCCX!$D$2:$F$205,3,FALSE)</f>
        <v>-1.8030999999999998E-2</v>
      </c>
      <c r="O139" s="27">
        <f t="shared" si="2"/>
        <v>2.9399800000000004E-2</v>
      </c>
      <c r="P139">
        <v>2.75E-2</v>
      </c>
      <c r="Q139">
        <v>1.6E-2</v>
      </c>
      <c r="R139">
        <v>-7.7499999999999999E-2</v>
      </c>
      <c r="S139">
        <v>2.1600000000000001E-2</v>
      </c>
      <c r="T139">
        <v>0</v>
      </c>
    </row>
    <row r="140" spans="1:20" x14ac:dyDescent="0.3">
      <c r="A140" s="2" t="s">
        <v>19</v>
      </c>
      <c r="B140">
        <v>2021</v>
      </c>
      <c r="C140">
        <v>7</v>
      </c>
      <c r="D140" s="2">
        <v>202107</v>
      </c>
      <c r="E140">
        <f>VLOOKUP($D140,BEQAX!$D$2:$F343,3,FALSE)</f>
        <v>2.4657999999999999E-2</v>
      </c>
      <c r="F140">
        <f>VLOOKUP($D140,FMAGX!$D$2:$F$189,3,FALSE)</f>
        <v>4.2507000000000003E-2</v>
      </c>
      <c r="G140">
        <f>VLOOKUP($D140,MUEAX!$D$2:$F$205,3,FALSE)</f>
        <v>2.0396000000000001E-2</v>
      </c>
      <c r="H140">
        <f>VLOOKUP($D140,CZA!$D$2:$F$205,3,FALSE)</f>
        <v>2.8510000000000001E-2</v>
      </c>
      <c r="I140">
        <f>VLOOKUP($D140,IPO!$D$2:$F$205,3,FALSE)</f>
        <v>-5.3337000000000002E-2</v>
      </c>
      <c r="J140">
        <f>VLOOKUP($D140,CGJAX!$D$2:$F$205,3,FALSE)</f>
        <v>3.3577999999999997E-2</v>
      </c>
      <c r="K140">
        <f>VLOOKUP($D140,FSPGX!$D$2:$F$205,3,FALSE)</f>
        <v>3.2811E-2</v>
      </c>
      <c r="L140">
        <f>VLOOKUP($D140,DMIDX!$D$2:$F$175,3,FALSE)</f>
        <v>3.3509999999999998E-3</v>
      </c>
      <c r="M140">
        <f>VLOOKUP($D140,NUMG!$D$2:$F$175,3,FALSE)</f>
        <v>1.0349000000000001E-2</v>
      </c>
      <c r="N140">
        <f>VLOOKUP($D140,PQCCX!$D$2:$F$205,3,FALSE)</f>
        <v>7.7679999999999997E-3</v>
      </c>
      <c r="O140" s="27">
        <f t="shared" si="2"/>
        <v>1.5059100000000001E-2</v>
      </c>
      <c r="P140">
        <v>1.2699999999999999E-2</v>
      </c>
      <c r="Q140">
        <v>-3.9399999999999998E-2</v>
      </c>
      <c r="R140">
        <v>-1.8100000000000002E-2</v>
      </c>
      <c r="S140">
        <v>-2.3099999999999999E-2</v>
      </c>
      <c r="T140">
        <v>0</v>
      </c>
    </row>
    <row r="141" spans="1:20" x14ac:dyDescent="0.3">
      <c r="A141" s="2" t="s">
        <v>19</v>
      </c>
      <c r="B141">
        <v>2021</v>
      </c>
      <c r="C141">
        <v>8</v>
      </c>
      <c r="D141" s="2">
        <v>202108</v>
      </c>
      <c r="E141">
        <f>VLOOKUP($D141,BEQAX!$D$2:$F344,3,FALSE)</f>
        <v>3.3957000000000001E-2</v>
      </c>
      <c r="F141">
        <f>VLOOKUP($D141,FMAGX!$D$2:$F$189,3,FALSE)</f>
        <v>3.6628000000000001E-2</v>
      </c>
      <c r="G141">
        <f>VLOOKUP($D141,MUEAX!$D$2:$F$205,3,FALSE)</f>
        <v>3.2094999999999999E-2</v>
      </c>
      <c r="H141">
        <f>VLOOKUP($D141,CZA!$D$2:$F$205,3,FALSE)</f>
        <v>2.1099E-2</v>
      </c>
      <c r="I141">
        <f>VLOOKUP($D141,IPO!$D$2:$F$205,3,FALSE)</f>
        <v>6.6045999999999994E-2</v>
      </c>
      <c r="J141">
        <f>VLOOKUP($D141,CGJAX!$D$2:$F$205,3,FALSE)</f>
        <v>3.3273999999999998E-2</v>
      </c>
      <c r="K141">
        <f>VLOOKUP($D141,FSPGX!$D$2:$F$205,3,FALSE)</f>
        <v>3.7545000000000002E-2</v>
      </c>
      <c r="L141">
        <f>VLOOKUP($D141,DMIDX!$D$2:$F$175,3,FALSE)</f>
        <v>1.9012999999999999E-2</v>
      </c>
      <c r="M141">
        <f>VLOOKUP($D141,NUMG!$D$2:$F$175,3,FALSE)</f>
        <v>4.3057999999999999E-2</v>
      </c>
      <c r="N141">
        <f>VLOOKUP($D141,PQCCX!$D$2:$F$205,3,FALSE)</f>
        <v>2.1023E-2</v>
      </c>
      <c r="O141" s="27">
        <f t="shared" si="2"/>
        <v>3.4373799999999996E-2</v>
      </c>
      <c r="P141">
        <v>2.9100000000000001E-2</v>
      </c>
      <c r="Q141">
        <v>-4.5999999999999999E-3</v>
      </c>
      <c r="R141">
        <v>-1E-3</v>
      </c>
      <c r="S141">
        <v>2.4900000000000002E-2</v>
      </c>
      <c r="T141">
        <v>0</v>
      </c>
    </row>
    <row r="142" spans="1:20" x14ac:dyDescent="0.3">
      <c r="A142" s="2" t="s">
        <v>19</v>
      </c>
      <c r="B142">
        <v>2021</v>
      </c>
      <c r="C142">
        <v>9</v>
      </c>
      <c r="D142" s="2">
        <v>202109</v>
      </c>
      <c r="E142">
        <f>VLOOKUP($D142,BEQAX!$D$2:$F345,3,FALSE)</f>
        <v>-5.5099000000000002E-2</v>
      </c>
      <c r="F142">
        <f>VLOOKUP($D142,FMAGX!$D$2:$F$189,3,FALSE)</f>
        <v>-5.4667E-2</v>
      </c>
      <c r="G142">
        <f>VLOOKUP($D142,MUEAX!$D$2:$F$205,3,FALSE)</f>
        <v>-5.1827999999999999E-2</v>
      </c>
      <c r="H142">
        <f>VLOOKUP($D142,CZA!$D$2:$F$205,3,FALSE)</f>
        <v>-4.8885999999999999E-2</v>
      </c>
      <c r="I142">
        <f>VLOOKUP($D142,IPO!$D$2:$F$205,3,FALSE)</f>
        <v>-3.7809000000000002E-2</v>
      </c>
      <c r="J142">
        <f>VLOOKUP($D142,CGJAX!$D$2:$F$205,3,FALSE)</f>
        <v>-5.2782000000000003E-2</v>
      </c>
      <c r="K142">
        <f>VLOOKUP($D142,FSPGX!$D$2:$F$205,3,FALSE)</f>
        <v>-5.6018999999999999E-2</v>
      </c>
      <c r="L142">
        <f>VLOOKUP($D142,DMIDX!$D$2:$F$175,3,FALSE)</f>
        <v>-3.9838999999999999E-2</v>
      </c>
      <c r="M142">
        <f>VLOOKUP($D142,NUMG!$D$2:$F$175,3,FALSE)</f>
        <v>-5.6372999999999999E-2</v>
      </c>
      <c r="N142">
        <f>VLOOKUP($D142,PQCCX!$D$2:$F$205,3,FALSE)</f>
        <v>-3.7748999999999998E-2</v>
      </c>
      <c r="O142" s="27">
        <f t="shared" si="2"/>
        <v>-4.9105099999999999E-2</v>
      </c>
      <c r="P142">
        <v>-4.3700000000000003E-2</v>
      </c>
      <c r="Q142">
        <v>6.7000000000000002E-3</v>
      </c>
      <c r="R142">
        <v>5.0999999999999997E-2</v>
      </c>
      <c r="S142">
        <v>1.4999999999999999E-2</v>
      </c>
      <c r="T142">
        <v>0</v>
      </c>
    </row>
    <row r="143" spans="1:20" x14ac:dyDescent="0.3">
      <c r="A143" s="2" t="s">
        <v>19</v>
      </c>
      <c r="B143">
        <v>2021</v>
      </c>
      <c r="C143">
        <v>10</v>
      </c>
      <c r="D143" s="2">
        <v>202110</v>
      </c>
      <c r="E143">
        <f>VLOOKUP($D143,BEQAX!$D$2:$F346,3,FALSE)</f>
        <v>6.7653000000000005E-2</v>
      </c>
      <c r="F143">
        <f>VLOOKUP($D143,FMAGX!$D$2:$F$189,3,FALSE)</f>
        <v>8.4626000000000007E-2</v>
      </c>
      <c r="G143">
        <f>VLOOKUP($D143,MUEAX!$D$2:$F$205,3,FALSE)</f>
        <v>6.5305000000000002E-2</v>
      </c>
      <c r="H143">
        <f>VLOOKUP($D143,CZA!$D$2:$F$205,3,FALSE)</f>
        <v>4.4685000000000002E-2</v>
      </c>
      <c r="I143">
        <f>VLOOKUP($D143,IPO!$D$2:$F$205,3,FALSE)</f>
        <v>6.6706000000000001E-2</v>
      </c>
      <c r="J143">
        <f>VLOOKUP($D143,CGJAX!$D$2:$F$205,3,FALSE)</f>
        <v>8.2075999999999996E-2</v>
      </c>
      <c r="K143">
        <f>VLOOKUP($D143,FSPGX!$D$2:$F$205,3,FALSE)</f>
        <v>8.6620000000000003E-2</v>
      </c>
      <c r="L143">
        <f>VLOOKUP($D143,DMIDX!$D$2:$F$175,3,FALSE)</f>
        <v>5.8824000000000001E-2</v>
      </c>
      <c r="M143">
        <f>VLOOKUP($D143,NUMG!$D$2:$F$175,3,FALSE)</f>
        <v>6.2217000000000001E-2</v>
      </c>
      <c r="N143">
        <f>VLOOKUP($D143,PQCCX!$D$2:$F$205,3,FALSE)</f>
        <v>4.4222999999999998E-2</v>
      </c>
      <c r="O143" s="27">
        <f t="shared" si="2"/>
        <v>6.6293499999999991E-2</v>
      </c>
      <c r="P143">
        <v>6.6500000000000004E-2</v>
      </c>
      <c r="Q143">
        <v>-2.3700000000000002E-2</v>
      </c>
      <c r="R143">
        <v>-4.5000000000000005E-3</v>
      </c>
      <c r="S143">
        <v>3.2400000000000005E-2</v>
      </c>
      <c r="T143">
        <v>0</v>
      </c>
    </row>
    <row r="144" spans="1:20" x14ac:dyDescent="0.3">
      <c r="A144" s="2" t="s">
        <v>19</v>
      </c>
      <c r="B144">
        <v>2021</v>
      </c>
      <c r="C144">
        <v>11</v>
      </c>
      <c r="D144" s="2">
        <v>202111</v>
      </c>
      <c r="E144">
        <f>VLOOKUP($D144,BEQAX!$D$2:$F347,3,FALSE)</f>
        <v>-1.539E-3</v>
      </c>
      <c r="F144">
        <f>VLOOKUP($D144,FMAGX!$D$2:$F$189,3,FALSE)</f>
        <v>9.7529999999999995E-3</v>
      </c>
      <c r="G144">
        <f>VLOOKUP($D144,MUEAX!$D$2:$F$205,3,FALSE)</f>
        <v>-1.2152E-2</v>
      </c>
      <c r="H144">
        <f>VLOOKUP($D144,CZA!$D$2:$F$205,3,FALSE)</f>
        <v>-3.4352000000000001E-2</v>
      </c>
      <c r="I144">
        <f>VLOOKUP($D144,IPO!$D$2:$F$205,3,FALSE)</f>
        <v>-8.0089999999999995E-2</v>
      </c>
      <c r="J144">
        <f>VLOOKUP($D144,CGJAX!$D$2:$F$205,3,FALSE)</f>
        <v>-2.2309999999999999E-3</v>
      </c>
      <c r="K144">
        <f>VLOOKUP($D144,FSPGX!$D$2:$F$205,3,FALSE)</f>
        <v>6.1060000000000003E-3</v>
      </c>
      <c r="L144">
        <f>VLOOKUP($D144,DMIDX!$D$2:$F$175,3,FALSE)</f>
        <v>-2.9762E-2</v>
      </c>
      <c r="M144">
        <f>VLOOKUP($D144,NUMG!$D$2:$F$175,3,FALSE)</f>
        <v>-3.1585000000000002E-2</v>
      </c>
      <c r="N144">
        <f>VLOOKUP($D144,PQCCX!$D$2:$F$205,3,FALSE)</f>
        <v>-3.2786999999999997E-2</v>
      </c>
      <c r="O144" s="27">
        <f t="shared" si="2"/>
        <v>-2.0863900000000001E-2</v>
      </c>
      <c r="P144">
        <v>-1.55E-2</v>
      </c>
      <c r="Q144">
        <v>-1.32E-2</v>
      </c>
      <c r="R144">
        <v>-4.0999999999999995E-3</v>
      </c>
      <c r="S144">
        <v>8.6E-3</v>
      </c>
      <c r="T144">
        <v>0</v>
      </c>
    </row>
    <row r="145" spans="1:20" x14ac:dyDescent="0.3">
      <c r="A145" s="2" t="s">
        <v>19</v>
      </c>
      <c r="B145">
        <v>2021</v>
      </c>
      <c r="C145">
        <v>12</v>
      </c>
      <c r="D145" s="2">
        <v>202112</v>
      </c>
      <c r="E145">
        <f>VLOOKUP($D145,BEQAX!$D$2:$F348,3,FALSE)</f>
        <v>2.5921E-2</v>
      </c>
      <c r="F145">
        <f>VLOOKUP($D145,FMAGX!$D$2:$F$189,3,FALSE)</f>
        <v>1.8224000000000001E-2</v>
      </c>
      <c r="G145">
        <f>VLOOKUP($D145,MUEAX!$D$2:$F$205,3,FALSE)</f>
        <v>4.786E-2</v>
      </c>
      <c r="H145">
        <f>VLOOKUP($D145,CZA!$D$2:$F$205,3,FALSE)</f>
        <v>7.0674000000000001E-2</v>
      </c>
      <c r="I145">
        <f>VLOOKUP($D145,IPO!$D$2:$F$205,3,FALSE)</f>
        <v>-8.3280000000000007E-2</v>
      </c>
      <c r="J145">
        <f>VLOOKUP($D145,CGJAX!$D$2:$F$205,3,FALSE)</f>
        <v>2.7192000000000001E-2</v>
      </c>
      <c r="K145">
        <f>VLOOKUP($D145,FSPGX!$D$2:$F$205,3,FALSE)</f>
        <v>2.0856E-2</v>
      </c>
      <c r="L145">
        <f>VLOOKUP($D145,DMIDX!$D$2:$F$175,3,FALSE)</f>
        <v>5.0603999999999996E-2</v>
      </c>
      <c r="M145">
        <f>VLOOKUP($D145,NUMG!$D$2:$F$175,3,FALSE)</f>
        <v>-3.2569999999999999E-3</v>
      </c>
      <c r="N145">
        <f>VLOOKUP($D145,PQCCX!$D$2:$F$205,3,FALSE)</f>
        <v>6.4268999999999993E-2</v>
      </c>
      <c r="O145" s="27">
        <f t="shared" si="2"/>
        <v>2.3906299999999998E-2</v>
      </c>
      <c r="P145">
        <v>3.1E-2</v>
      </c>
      <c r="Q145">
        <v>-1.6399999999999998E-2</v>
      </c>
      <c r="R145">
        <v>3.2199999999999999E-2</v>
      </c>
      <c r="S145">
        <v>-2.7400000000000001E-2</v>
      </c>
      <c r="T145">
        <v>1E-4</v>
      </c>
    </row>
    <row r="146" spans="1:20" x14ac:dyDescent="0.3">
      <c r="A146" s="2" t="s">
        <v>19</v>
      </c>
      <c r="B146">
        <v>2022</v>
      </c>
      <c r="C146">
        <v>1</v>
      </c>
      <c r="D146" s="2">
        <v>202201</v>
      </c>
      <c r="E146">
        <f>VLOOKUP($D146,BEQAX!$D$2:$F349,3,FALSE)</f>
        <v>-6.4402000000000001E-2</v>
      </c>
      <c r="F146">
        <f>VLOOKUP($D146,FMAGX!$D$2:$F$189,3,FALSE)</f>
        <v>-0.108003</v>
      </c>
      <c r="G146">
        <f>VLOOKUP($D146,MUEAX!$D$2:$F$205,3,FALSE)</f>
        <v>-4.8053999999999999E-2</v>
      </c>
      <c r="H146">
        <f>VLOOKUP($D146,CZA!$D$2:$F$205,3,FALSE)</f>
        <v>-4.8332E-2</v>
      </c>
      <c r="I146">
        <f>VLOOKUP($D146,IPO!$D$2:$F$205,3,FALSE)</f>
        <v>-0.19679199999999999</v>
      </c>
      <c r="J146">
        <f>VLOOKUP($D146,CGJAX!$D$2:$F$205,3,FALSE)</f>
        <v>-8.6346999999999993E-2</v>
      </c>
      <c r="K146">
        <f>VLOOKUP($D146,FSPGX!$D$2:$F$205,3,FALSE)</f>
        <v>-8.6031999999999997E-2</v>
      </c>
      <c r="L146">
        <f>VLOOKUP($D146,DMIDX!$D$2:$F$175,3,FALSE)</f>
        <v>-7.2152999999999995E-2</v>
      </c>
      <c r="M146">
        <f>VLOOKUP($D146,NUMG!$D$2:$F$175,3,FALSE)</f>
        <v>-0.12220200000000001</v>
      </c>
      <c r="N146">
        <f>VLOOKUP($D146,PQCCX!$D$2:$F$205,3,FALSE)</f>
        <v>-6.0118999999999999E-2</v>
      </c>
      <c r="O146" s="27">
        <f t="shared" si="2"/>
        <v>-8.9243600000000006E-2</v>
      </c>
      <c r="P146">
        <v>-6.25E-2</v>
      </c>
      <c r="Q146">
        <v>-5.96E-2</v>
      </c>
      <c r="R146">
        <v>0.128</v>
      </c>
      <c r="S146">
        <v>-2.6200000000000001E-2</v>
      </c>
      <c r="T146">
        <v>0</v>
      </c>
    </row>
    <row r="147" spans="1:20" x14ac:dyDescent="0.3">
      <c r="A147" s="2" t="s">
        <v>19</v>
      </c>
      <c r="B147">
        <v>2022</v>
      </c>
      <c r="C147">
        <v>2</v>
      </c>
      <c r="D147" s="2">
        <v>202202</v>
      </c>
      <c r="E147">
        <f>VLOOKUP($D147,BEQAX!$D$2:$F350,3,FALSE)</f>
        <v>-2.7054999999999999E-2</v>
      </c>
      <c r="F147">
        <f>VLOOKUP($D147,FMAGX!$D$2:$F$189,3,FALSE)</f>
        <v>-4.3763999999999997E-2</v>
      </c>
      <c r="G147">
        <f>VLOOKUP($D147,MUEAX!$D$2:$F$205,3,FALSE)</f>
        <v>-2.9392999999999999E-2</v>
      </c>
      <c r="H147">
        <f>VLOOKUP($D147,CZA!$D$2:$F$205,3,FALSE)</f>
        <v>-1.364E-3</v>
      </c>
      <c r="I147">
        <f>VLOOKUP($D147,IPO!$D$2:$F$205,3,FALSE)</f>
        <v>-1.3056E-2</v>
      </c>
      <c r="J147">
        <f>VLOOKUP($D147,CGJAX!$D$2:$F$205,3,FALSE)</f>
        <v>-3.2916000000000001E-2</v>
      </c>
      <c r="K147">
        <f>VLOOKUP($D147,FSPGX!$D$2:$F$205,3,FALSE)</f>
        <v>-4.2451000000000003E-2</v>
      </c>
      <c r="L147">
        <f>VLOOKUP($D147,DMIDX!$D$2:$F$175,3,FALSE)</f>
        <v>1.0936E-2</v>
      </c>
      <c r="M147">
        <f>VLOOKUP($D147,NUMG!$D$2:$F$175,3,FALSE)</f>
        <v>-5.0699999999999996E-4</v>
      </c>
      <c r="N147">
        <f>VLOOKUP($D147,PQCCX!$D$2:$F$205,3,FALSE)</f>
        <v>1.4414E-2</v>
      </c>
      <c r="O147" s="27">
        <f t="shared" si="2"/>
        <v>-1.6515600000000002E-2</v>
      </c>
      <c r="P147">
        <v>-2.29E-2</v>
      </c>
      <c r="Q147">
        <v>2.1899999999999999E-2</v>
      </c>
      <c r="R147">
        <v>3.1E-2</v>
      </c>
      <c r="S147">
        <v>1.77E-2</v>
      </c>
      <c r="T147">
        <v>0</v>
      </c>
    </row>
    <row r="148" spans="1:20" x14ac:dyDescent="0.3">
      <c r="A148" s="2" t="s">
        <v>19</v>
      </c>
      <c r="B148">
        <v>2022</v>
      </c>
      <c r="C148">
        <v>3</v>
      </c>
      <c r="D148" s="2">
        <v>202203</v>
      </c>
      <c r="E148">
        <f>VLOOKUP($D148,BEQAX!$D$2:$F351,3,FALSE)</f>
        <v>3.1565999999999997E-2</v>
      </c>
      <c r="F148">
        <f>VLOOKUP($D148,FMAGX!$D$2:$F$189,3,FALSE)</f>
        <v>3.8038999999999996E-2</v>
      </c>
      <c r="G148">
        <f>VLOOKUP($D148,MUEAX!$D$2:$F$205,3,FALSE)</f>
        <v>3.3803999999999994E-2</v>
      </c>
      <c r="H148">
        <f>VLOOKUP($D148,CZA!$D$2:$F$205,3,FALSE)</f>
        <v>3.9687999999999994E-2</v>
      </c>
      <c r="I148">
        <f>VLOOKUP($D148,IPO!$D$2:$F$205,3,FALSE)</f>
        <v>-4.0199000000000006E-2</v>
      </c>
      <c r="J148">
        <f>VLOOKUP($D148,CGJAX!$D$2:$F$205,3,FALSE)</f>
        <v>3.4353999999999996E-2</v>
      </c>
      <c r="K148">
        <f>VLOOKUP($D148,FSPGX!$D$2:$F$205,3,FALSE)</f>
        <v>3.9222E-2</v>
      </c>
      <c r="L148">
        <f>VLOOKUP($D148,DMIDX!$D$2:$F$175,3,FALSE)</f>
        <v>1.3422E-2</v>
      </c>
      <c r="M148">
        <f>VLOOKUP($D148,NUMG!$D$2:$F$175,3,FALSE)</f>
        <v>1.4429000000000001E-2</v>
      </c>
      <c r="N148">
        <f>VLOOKUP($D148,PQCCX!$D$2:$F$205,3,FALSE)</f>
        <v>-1E-4</v>
      </c>
      <c r="O148" s="27">
        <f t="shared" si="2"/>
        <v>2.04225E-2</v>
      </c>
      <c r="P148">
        <v>3.0600000000000002E-2</v>
      </c>
      <c r="Q148">
        <v>-1.66E-2</v>
      </c>
      <c r="R148">
        <v>-1.7600000000000001E-2</v>
      </c>
      <c r="S148">
        <v>2.9700000000000001E-2</v>
      </c>
      <c r="T148">
        <v>1E-4</v>
      </c>
    </row>
    <row r="149" spans="1:20" x14ac:dyDescent="0.3">
      <c r="A149" s="2" t="s">
        <v>19</v>
      </c>
      <c r="B149">
        <v>2022</v>
      </c>
      <c r="C149">
        <v>4</v>
      </c>
      <c r="D149" s="2">
        <v>202204</v>
      </c>
      <c r="E149">
        <f>VLOOKUP($D149,BEQAX!$D$2:$F352,3,FALSE)</f>
        <v>-8.3091999999999999E-2</v>
      </c>
      <c r="F149">
        <f>VLOOKUP($D149,FMAGX!$D$2:$F$189,3,FALSE)</f>
        <v>-0.10517</v>
      </c>
      <c r="G149">
        <f>VLOOKUP($D149,MUEAX!$D$2:$F$205,3,FALSE)</f>
        <v>-7.6827000000000006E-2</v>
      </c>
      <c r="H149">
        <f>VLOOKUP($D149,CZA!$D$2:$F$205,3,FALSE)</f>
        <v>-5.5058000000000003E-2</v>
      </c>
      <c r="I149">
        <f>VLOOKUP($D149,IPO!$D$2:$F$205,3,FALSE)</f>
        <v>-0.19211299999999998</v>
      </c>
      <c r="J149">
        <f>VLOOKUP($D149,CGJAX!$D$2:$F$205,3,FALSE)</f>
        <v>-0.114553</v>
      </c>
      <c r="K149">
        <f>VLOOKUP($D149,FSPGX!$D$2:$F$205,3,FALSE)</f>
        <v>-0.12102</v>
      </c>
      <c r="L149">
        <f>VLOOKUP($D149,DMIDX!$D$2:$F$175,3,FALSE)</f>
        <v>-7.1252999999999997E-2</v>
      </c>
      <c r="M149">
        <f>VLOOKUP($D149,NUMG!$D$2:$F$175,3,FALSE)</f>
        <v>-0.12578099999999998</v>
      </c>
      <c r="N149">
        <f>VLOOKUP($D149,PQCCX!$D$2:$F$205,3,FALSE)</f>
        <v>-5.9603000000000003E-2</v>
      </c>
      <c r="O149" s="27">
        <f t="shared" si="2"/>
        <v>-0.10044699999999999</v>
      </c>
      <c r="P149">
        <v>-9.4600000000000004E-2</v>
      </c>
      <c r="Q149">
        <v>-1.38E-2</v>
      </c>
      <c r="R149">
        <v>6.1699999999999998E-2</v>
      </c>
      <c r="S149">
        <v>4.87E-2</v>
      </c>
      <c r="T149">
        <v>1E-4</v>
      </c>
    </row>
    <row r="150" spans="1:20" x14ac:dyDescent="0.3">
      <c r="A150" s="2" t="s">
        <v>19</v>
      </c>
      <c r="B150">
        <v>2022</v>
      </c>
      <c r="C150">
        <v>5</v>
      </c>
      <c r="D150" s="2">
        <v>202205</v>
      </c>
      <c r="E150">
        <f>VLOOKUP($D150,BEQAX!$D$2:$F353,3,FALSE)</f>
        <v>-6.1549999999999999E-3</v>
      </c>
      <c r="F150">
        <f>VLOOKUP($D150,FMAGX!$D$2:$F$189,3,FALSE)</f>
        <v>-8.2830000000000004E-3</v>
      </c>
      <c r="G150">
        <f>VLOOKUP($D150,MUEAX!$D$2:$F$205,3,FALSE)</f>
        <v>1.2114E-2</v>
      </c>
      <c r="H150">
        <f>VLOOKUP($D150,CZA!$D$2:$F$205,3,FALSE)</f>
        <v>1.176E-2</v>
      </c>
      <c r="I150">
        <f>VLOOKUP($D150,IPO!$D$2:$F$205,3,FALSE)</f>
        <v>-0.126637</v>
      </c>
      <c r="J150">
        <f>VLOOKUP($D150,CGJAX!$D$2:$F$205,3,FALSE)</f>
        <v>-1.5344E-2</v>
      </c>
      <c r="K150">
        <f>VLOOKUP($D150,FSPGX!$D$2:$F$205,3,FALSE)</f>
        <v>-2.3507E-2</v>
      </c>
      <c r="L150">
        <f>VLOOKUP($D150,DMIDX!$D$2:$F$175,3,FALSE)</f>
        <v>7.0410000000000004E-3</v>
      </c>
      <c r="M150">
        <f>VLOOKUP($D150,NUMG!$D$2:$F$175,3,FALSE)</f>
        <v>-2.2948000000000003E-2</v>
      </c>
      <c r="N150">
        <f>VLOOKUP($D150,PQCCX!$D$2:$F$205,3,FALSE)</f>
        <v>2.1418999999999997E-2</v>
      </c>
      <c r="O150" s="27">
        <f t="shared" si="2"/>
        <v>-1.5054000000000001E-2</v>
      </c>
      <c r="P150">
        <v>-3.4000000000000002E-3</v>
      </c>
      <c r="Q150">
        <v>-1.9599999999999999E-2</v>
      </c>
      <c r="R150">
        <v>8.5900000000000004E-2</v>
      </c>
      <c r="S150">
        <v>2.46E-2</v>
      </c>
      <c r="T150">
        <v>2.9999999999999997E-4</v>
      </c>
    </row>
    <row r="151" spans="1:20" x14ac:dyDescent="0.3">
      <c r="A151" s="2" t="s">
        <v>19</v>
      </c>
      <c r="B151">
        <v>2022</v>
      </c>
      <c r="C151">
        <v>6</v>
      </c>
      <c r="D151" s="2">
        <v>202206</v>
      </c>
      <c r="E151">
        <f>VLOOKUP($D151,BEQAX!$D$2:$F354,3,FALSE)</f>
        <v>-9.0903999999999999E-2</v>
      </c>
      <c r="F151">
        <f>VLOOKUP($D151,FMAGX!$D$2:$F$189,3,FALSE)</f>
        <v>-6.6004000000000007E-2</v>
      </c>
      <c r="G151">
        <f>VLOOKUP($D151,MUEAX!$D$2:$F$205,3,FALSE)</f>
        <v>-8.2344000000000001E-2</v>
      </c>
      <c r="H151">
        <f>VLOOKUP($D151,CZA!$D$2:$F$205,3,FALSE)</f>
        <v>-7.6134000000000007E-2</v>
      </c>
      <c r="I151">
        <f>VLOOKUP($D151,IPO!$D$2:$F$205,3,FALSE)</f>
        <v>-3.2241000000000006E-2</v>
      </c>
      <c r="J151">
        <f>VLOOKUP($D151,CGJAX!$D$2:$F$205,3,FALSE)</f>
        <v>-7.9980000000000009E-2</v>
      </c>
      <c r="K151">
        <f>VLOOKUP($D151,FSPGX!$D$2:$F$205,3,FALSE)</f>
        <v>-7.9766000000000004E-2</v>
      </c>
      <c r="L151">
        <f>VLOOKUP($D151,DMIDX!$D$2:$F$175,3,FALSE)</f>
        <v>-9.7241000000000008E-2</v>
      </c>
      <c r="M151">
        <f>VLOOKUP($D151,NUMG!$D$2:$F$175,3,FALSE)</f>
        <v>-8.2277000000000003E-2</v>
      </c>
      <c r="N151">
        <f>VLOOKUP($D151,PQCCX!$D$2:$F$205,3,FALSE)</f>
        <v>-0.10226400000000001</v>
      </c>
      <c r="O151" s="27">
        <f t="shared" si="2"/>
        <v>-7.8915500000000013E-2</v>
      </c>
      <c r="P151">
        <v>-8.4399999999999989E-2</v>
      </c>
      <c r="Q151">
        <v>2.18E-2</v>
      </c>
      <c r="R151">
        <v>-6.0999999999999999E-2</v>
      </c>
      <c r="S151">
        <v>7.3000000000000001E-3</v>
      </c>
      <c r="T151">
        <v>5.9999999999999995E-4</v>
      </c>
    </row>
    <row r="152" spans="1:20" x14ac:dyDescent="0.3">
      <c r="A152" s="2" t="s">
        <v>19</v>
      </c>
      <c r="B152">
        <v>2022</v>
      </c>
      <c r="C152">
        <v>7</v>
      </c>
      <c r="D152" s="2">
        <v>202207</v>
      </c>
      <c r="E152">
        <f>VLOOKUP($D152,BEQAX!$D$2:$F355,3,FALSE)</f>
        <v>6.6863000000000006E-2</v>
      </c>
      <c r="F152">
        <f>VLOOKUP($D152,FMAGX!$D$2:$F$189,3,FALSE)</f>
        <v>0.121668</v>
      </c>
      <c r="G152">
        <f>VLOOKUP($D152,MUEAX!$D$2:$F$205,3,FALSE)</f>
        <v>8.0801999999999999E-2</v>
      </c>
      <c r="H152">
        <f>VLOOKUP($D152,CZA!$D$2:$F$205,3,FALSE)</f>
        <v>7.5917999999999999E-2</v>
      </c>
      <c r="I152">
        <f>VLOOKUP($D152,IPO!$D$2:$F$205,3,FALSE)</f>
        <v>8.2998000000000002E-2</v>
      </c>
      <c r="J152">
        <f>VLOOKUP($D152,CGJAX!$D$2:$F$205,3,FALSE)</f>
        <v>0.113579</v>
      </c>
      <c r="K152">
        <f>VLOOKUP($D152,FSPGX!$D$2:$F$205,3,FALSE)</f>
        <v>0.119031</v>
      </c>
      <c r="L152">
        <f>VLOOKUP($D152,DMIDX!$D$2:$F$175,3,FALSE)</f>
        <v>0.107934</v>
      </c>
      <c r="M152">
        <f>VLOOKUP($D152,NUMG!$D$2:$F$175,3,FALSE)</f>
        <v>0.115846</v>
      </c>
      <c r="N152">
        <f>VLOOKUP($D152,PQCCX!$D$2:$F$205,3,FALSE)</f>
        <v>0.10516700000000001</v>
      </c>
      <c r="O152" s="27">
        <f t="shared" si="2"/>
        <v>9.8980600000000002E-2</v>
      </c>
      <c r="P152">
        <v>9.5700000000000007E-2</v>
      </c>
      <c r="Q152">
        <v>2.7999999999999997E-2</v>
      </c>
      <c r="R152">
        <v>-4.0300000000000002E-2</v>
      </c>
      <c r="S152">
        <v>-3.9399999999999998E-2</v>
      </c>
      <c r="T152">
        <v>8.0000000000000004E-4</v>
      </c>
    </row>
    <row r="153" spans="1:20" x14ac:dyDescent="0.3">
      <c r="A153" s="2" t="s">
        <v>19</v>
      </c>
      <c r="B153">
        <v>2022</v>
      </c>
      <c r="C153">
        <v>8</v>
      </c>
      <c r="D153" s="2">
        <v>202208</v>
      </c>
      <c r="E153">
        <f>VLOOKUP($D153,BEQAX!$D$2:$F356,3,FALSE)</f>
        <v>-3.4948E-2</v>
      </c>
      <c r="F153">
        <f>VLOOKUP($D153,FMAGX!$D$2:$F$189,3,FALSE)</f>
        <v>-6.5067E-2</v>
      </c>
      <c r="G153">
        <f>VLOOKUP($D153,MUEAX!$D$2:$F$205,3,FALSE)</f>
        <v>-3.2078000000000002E-2</v>
      </c>
      <c r="H153">
        <f>VLOOKUP($D153,CZA!$D$2:$F$205,3,FALSE)</f>
        <v>-2.8289999999999999E-2</v>
      </c>
      <c r="I153">
        <f>VLOOKUP($D153,IPO!$D$2:$F$205,3,FALSE)</f>
        <v>-1.8546999999999998E-2</v>
      </c>
      <c r="J153">
        <f>VLOOKUP($D153,CGJAX!$D$2:$F$205,3,FALSE)</f>
        <v>-5.3107000000000001E-2</v>
      </c>
      <c r="K153">
        <f>VLOOKUP($D153,FSPGX!$D$2:$F$205,3,FALSE)</f>
        <v>-4.8480000000000002E-2</v>
      </c>
      <c r="L153">
        <f>VLOOKUP($D153,DMIDX!$D$2:$F$175,3,FALSE)</f>
        <v>-3.3218999999999999E-2</v>
      </c>
      <c r="M153">
        <f>VLOOKUP($D153,NUMG!$D$2:$F$175,3,FALSE)</f>
        <v>-4.4947000000000001E-2</v>
      </c>
      <c r="N153">
        <f>VLOOKUP($D153,PQCCX!$D$2:$F$205,3,FALSE)</f>
        <v>-4.0039999999999999E-2</v>
      </c>
      <c r="O153" s="27">
        <f t="shared" si="2"/>
        <v>-3.9872300000000006E-2</v>
      </c>
      <c r="P153">
        <v>-3.7699999999999997E-2</v>
      </c>
      <c r="Q153">
        <v>1.3999999999999999E-2</v>
      </c>
      <c r="R153">
        <v>2.8999999999999998E-3</v>
      </c>
      <c r="S153">
        <v>2.1000000000000001E-2</v>
      </c>
      <c r="T153">
        <v>1.9E-3</v>
      </c>
    </row>
    <row r="154" spans="1:20" x14ac:dyDescent="0.3">
      <c r="A154" s="2" t="s">
        <v>19</v>
      </c>
      <c r="B154">
        <v>2022</v>
      </c>
      <c r="C154">
        <v>9</v>
      </c>
      <c r="D154" s="2">
        <v>202209</v>
      </c>
      <c r="E154">
        <f>VLOOKUP($D154,BEQAX!$D$2:$F357,3,FALSE)</f>
        <v>-9.4782999999999992E-2</v>
      </c>
      <c r="F154">
        <f>VLOOKUP($D154,FMAGX!$D$2:$F$189,3,FALSE)</f>
        <v>-0.106103</v>
      </c>
      <c r="G154">
        <f>VLOOKUP($D154,MUEAX!$D$2:$F$205,3,FALSE)</f>
        <v>-9.0301999999999993E-2</v>
      </c>
      <c r="H154">
        <f>VLOOKUP($D154,CZA!$D$2:$F$205,3,FALSE)</f>
        <v>-9.3158000000000005E-2</v>
      </c>
      <c r="I154">
        <f>VLOOKUP($D154,IPO!$D$2:$F$205,3,FALSE)</f>
        <v>-0.117094</v>
      </c>
      <c r="J154">
        <f>VLOOKUP($D154,CGJAX!$D$2:$F$205,3,FALSE)</f>
        <v>-9.4148999999999997E-2</v>
      </c>
      <c r="K154">
        <f>VLOOKUP($D154,FSPGX!$D$2:$F$205,3,FALSE)</f>
        <v>-9.9170999999999995E-2</v>
      </c>
      <c r="L154">
        <f>VLOOKUP($D154,DMIDX!$D$2:$F$175,3,FALSE)</f>
        <v>-9.4323000000000004E-2</v>
      </c>
      <c r="M154">
        <f>VLOOKUP($D154,NUMG!$D$2:$F$175,3,FALSE)</f>
        <v>-0.104612</v>
      </c>
      <c r="N154">
        <f>VLOOKUP($D154,PQCCX!$D$2:$F$205,3,FALSE)</f>
        <v>-9.8612000000000005E-2</v>
      </c>
      <c r="O154" s="27">
        <f t="shared" si="2"/>
        <v>-9.9230700000000019E-2</v>
      </c>
      <c r="P154">
        <v>-9.35E-2</v>
      </c>
      <c r="Q154">
        <v>-8.199999999999999E-3</v>
      </c>
      <c r="R154">
        <v>2.0000000000000001E-4</v>
      </c>
      <c r="S154">
        <v>3.5099999999999999E-2</v>
      </c>
      <c r="T154">
        <v>1.9E-3</v>
      </c>
    </row>
    <row r="155" spans="1:20" x14ac:dyDescent="0.3">
      <c r="A155" s="2" t="s">
        <v>19</v>
      </c>
      <c r="B155">
        <v>2022</v>
      </c>
      <c r="C155">
        <v>10</v>
      </c>
      <c r="D155" s="2">
        <v>202210</v>
      </c>
      <c r="E155">
        <f>VLOOKUP($D155,BEQAX!$D$2:$F358,3,FALSE)</f>
        <v>7.3498000000000008E-2</v>
      </c>
      <c r="F155">
        <f>VLOOKUP($D155,FMAGX!$D$2:$F$189,3,FALSE)</f>
        <v>5.6350999999999998E-2</v>
      </c>
      <c r="G155">
        <f>VLOOKUP($D155,MUEAX!$D$2:$F$205,3,FALSE)</f>
        <v>8.7304000000000007E-2</v>
      </c>
      <c r="H155">
        <f>VLOOKUP($D155,CZA!$D$2:$F$205,3,FALSE)</f>
        <v>8.1862000000000004E-2</v>
      </c>
      <c r="I155">
        <f>VLOOKUP($D155,IPO!$D$2:$F$205,3,FALSE)</f>
        <v>-1.5761000000000001E-2</v>
      </c>
      <c r="J155">
        <f>VLOOKUP($D155,CGJAX!$D$2:$F$205,3,FALSE)</f>
        <v>5.8203000000000005E-2</v>
      </c>
      <c r="K155">
        <f>VLOOKUP($D155,FSPGX!$D$2:$F$205,3,FALSE)</f>
        <v>5.6207999999999994E-2</v>
      </c>
      <c r="L155">
        <f>VLOOKUP($D155,DMIDX!$D$2:$F$175,3,FALSE)</f>
        <v>0.102774</v>
      </c>
      <c r="M155">
        <f>VLOOKUP($D155,NUMG!$D$2:$F$175,3,FALSE)</f>
        <v>4.1815000000000005E-2</v>
      </c>
      <c r="N155">
        <f>VLOOKUP($D155,PQCCX!$D$2:$F$205,3,FALSE)</f>
        <v>0.12403800000000001</v>
      </c>
      <c r="O155" s="27">
        <f t="shared" si="2"/>
        <v>6.66292E-2</v>
      </c>
      <c r="P155">
        <v>7.8299999999999995E-2</v>
      </c>
      <c r="Q155">
        <v>7.000000000000001E-4</v>
      </c>
      <c r="R155">
        <v>8.0600000000000005E-2</v>
      </c>
      <c r="S155">
        <v>3.9599999999999996E-2</v>
      </c>
      <c r="T155">
        <v>2.3E-3</v>
      </c>
    </row>
    <row r="156" spans="1:20" x14ac:dyDescent="0.3">
      <c r="A156" s="2" t="s">
        <v>19</v>
      </c>
      <c r="B156">
        <v>2022</v>
      </c>
      <c r="C156">
        <v>11</v>
      </c>
      <c r="D156" s="2">
        <v>202211</v>
      </c>
      <c r="E156">
        <f>VLOOKUP($D156,BEQAX!$D$2:$F359,3,FALSE)</f>
        <v>4.3248000000000002E-2</v>
      </c>
      <c r="F156">
        <f>VLOOKUP($D156,FMAGX!$D$2:$F$189,3,FALSE)</f>
        <v>6.1734999999999998E-2</v>
      </c>
      <c r="G156">
        <f>VLOOKUP($D156,MUEAX!$D$2:$F$205,3,FALSE)</f>
        <v>4.3380000000000002E-2</v>
      </c>
      <c r="H156">
        <f>VLOOKUP($D156,CZA!$D$2:$F$205,3,FALSE)</f>
        <v>7.1010000000000004E-2</v>
      </c>
      <c r="I156">
        <f>VLOOKUP($D156,IPO!$D$2:$F$205,3,FALSE)</f>
        <v>-1.5723000000000001E-2</v>
      </c>
      <c r="J156">
        <f>VLOOKUP($D156,CGJAX!$D$2:$F$205,3,FALSE)</f>
        <v>4.8965000000000002E-2</v>
      </c>
      <c r="K156">
        <f>VLOOKUP($D156,FSPGX!$D$2:$F$205,3,FALSE)</f>
        <v>4.2701000000000003E-2</v>
      </c>
      <c r="L156">
        <f>VLOOKUP($D156,DMIDX!$D$2:$F$175,3,FALSE)</f>
        <v>5.7667000000000003E-2</v>
      </c>
      <c r="M156">
        <f>VLOOKUP($D156,NUMG!$D$2:$F$175,3,FALSE)</f>
        <v>6.9936999999999999E-2</v>
      </c>
      <c r="N156">
        <f>VLOOKUP($D156,PQCCX!$D$2:$F$205,3,FALSE)</f>
        <v>5.7937000000000002E-2</v>
      </c>
      <c r="O156" s="27">
        <f t="shared" si="2"/>
        <v>4.8085699999999995E-2</v>
      </c>
      <c r="P156">
        <v>4.6100000000000002E-2</v>
      </c>
      <c r="Q156">
        <v>-3.5099999999999999E-2</v>
      </c>
      <c r="R156">
        <v>1.41E-2</v>
      </c>
      <c r="S156">
        <v>-1.9799999999999998E-2</v>
      </c>
      <c r="T156">
        <v>2.8999999999999998E-3</v>
      </c>
    </row>
    <row r="157" spans="1:20" x14ac:dyDescent="0.3">
      <c r="A157" s="2" t="s">
        <v>19</v>
      </c>
      <c r="B157">
        <v>2022</v>
      </c>
      <c r="C157">
        <v>12</v>
      </c>
      <c r="D157" s="2">
        <v>202212</v>
      </c>
      <c r="E157">
        <f>VLOOKUP($D157,BEQAX!$D$2:$F360,3,FALSE)</f>
        <v>-6.8196999999999994E-2</v>
      </c>
      <c r="F157">
        <f>VLOOKUP($D157,FMAGX!$D$2:$F$189,3,FALSE)</f>
        <v>-6.9387999999999991E-2</v>
      </c>
      <c r="G157">
        <f>VLOOKUP($D157,MUEAX!$D$2:$F$205,3,FALSE)</f>
        <v>-6.6362000000000004E-2</v>
      </c>
      <c r="H157">
        <f>VLOOKUP($D157,CZA!$D$2:$F$205,3,FALSE)</f>
        <v>-3.1970999999999999E-2</v>
      </c>
      <c r="I157">
        <f>VLOOKUP($D157,IPO!$D$2:$F$205,3,FALSE)</f>
        <v>-0.10822799999999999</v>
      </c>
      <c r="J157">
        <f>VLOOKUP($D157,CGJAX!$D$2:$F$205,3,FALSE)</f>
        <v>-7.4521999999999991E-2</v>
      </c>
      <c r="K157">
        <f>VLOOKUP($D157,FSPGX!$D$2:$F$205,3,FALSE)</f>
        <v>-8.0057000000000003E-2</v>
      </c>
      <c r="L157">
        <f>VLOOKUP($D157,DMIDX!$D$2:$F$175,3,FALSE)</f>
        <v>-5.9066999999999995E-2</v>
      </c>
      <c r="M157">
        <f>VLOOKUP($D157,NUMG!$D$2:$F$175,3,FALSE)</f>
        <v>-4.6592999999999996E-2</v>
      </c>
      <c r="N157">
        <f>VLOOKUP($D157,PQCCX!$D$2:$F$205,3,FALSE)</f>
        <v>-5.7267999999999999E-2</v>
      </c>
      <c r="O157" s="27">
        <f t="shared" si="2"/>
        <v>-6.6165299999999996E-2</v>
      </c>
      <c r="P157">
        <v>-6.4100000000000004E-2</v>
      </c>
      <c r="Q157">
        <v>-6.8999999999999999E-3</v>
      </c>
      <c r="R157">
        <v>1.34E-2</v>
      </c>
      <c r="S157">
        <v>4.53E-2</v>
      </c>
      <c r="T157">
        <v>3.3E-3</v>
      </c>
    </row>
    <row r="158" spans="1:20" x14ac:dyDescent="0.3">
      <c r="A158" s="2" t="s">
        <v>19</v>
      </c>
      <c r="B158">
        <v>2023</v>
      </c>
      <c r="C158">
        <v>1</v>
      </c>
      <c r="D158" s="2">
        <v>202301</v>
      </c>
      <c r="E158">
        <f>VLOOKUP($D158,BEQAX!$D$2:$F361,3,FALSE)</f>
        <v>5.6390999999999997E-2</v>
      </c>
      <c r="F158">
        <f>VLOOKUP($D158,FMAGX!$D$2:$F$189,3,FALSE)</f>
        <v>6.5723999999999991E-2</v>
      </c>
      <c r="G158">
        <f>VLOOKUP($D158,MUEAX!$D$2:$F$205,3,FALSE)</f>
        <v>6.0480999999999993E-2</v>
      </c>
      <c r="H158">
        <f>VLOOKUP($D158,CZA!$D$2:$F$205,3,FALSE)</f>
        <v>5.2919999999999995E-2</v>
      </c>
      <c r="I158">
        <f>VLOOKUP($D158,IPO!$D$2:$F$205,3,FALSE)</f>
        <v>0.153645</v>
      </c>
      <c r="J158">
        <f>VLOOKUP($D158,CGJAX!$D$2:$F$205,3,FALSE)</f>
        <v>7.6642000000000002E-2</v>
      </c>
      <c r="K158">
        <f>VLOOKUP($D158,FSPGX!$D$2:$F$205,3,FALSE)</f>
        <v>8.0072999999999991E-2</v>
      </c>
      <c r="L158">
        <f>VLOOKUP($D158,DMIDX!$D$2:$F$175,3,FALSE)</f>
        <v>8.8614999999999999E-2</v>
      </c>
      <c r="M158">
        <f>VLOOKUP($D158,NUMG!$D$2:$F$175,3,FALSE)</f>
        <v>9.2484999999999998E-2</v>
      </c>
      <c r="N158">
        <f>VLOOKUP($D158,PQCCX!$D$2:$F$205,3,FALSE)</f>
        <v>9.1527999999999998E-2</v>
      </c>
      <c r="O158" s="27">
        <f t="shared" si="2"/>
        <v>8.185039999999999E-2</v>
      </c>
      <c r="P158">
        <v>6.6400000000000001E-2</v>
      </c>
      <c r="Q158">
        <v>5.0099999999999999E-2</v>
      </c>
      <c r="R158">
        <v>-0.04</v>
      </c>
      <c r="S158">
        <v>-0.16020000000000001</v>
      </c>
      <c r="T158">
        <v>3.4999999999999996E-3</v>
      </c>
    </row>
    <row r="159" spans="1:20" x14ac:dyDescent="0.3">
      <c r="A159" s="2" t="s">
        <v>19</v>
      </c>
      <c r="B159">
        <v>2023</v>
      </c>
      <c r="C159">
        <v>2</v>
      </c>
      <c r="D159" s="2">
        <v>202302</v>
      </c>
      <c r="E159">
        <f>VLOOKUP($D159,BEQAX!$D$2:$F362,3,FALSE)</f>
        <v>-2.9085E-2</v>
      </c>
      <c r="F159">
        <f>VLOOKUP($D159,FMAGX!$D$2:$F$189,3,FALSE)</f>
        <v>-2.6147E-2</v>
      </c>
      <c r="G159">
        <f>VLOOKUP($D159,MUEAX!$D$2:$F$205,3,FALSE)</f>
        <v>-2.7528E-2</v>
      </c>
      <c r="H159">
        <f>VLOOKUP($D159,CZA!$D$2:$F$205,3,FALSE)</f>
        <v>-2.5930999999999999E-2</v>
      </c>
      <c r="I159">
        <f>VLOOKUP($D159,IPO!$D$2:$F$205,3,FALSE)</f>
        <v>-1.7600999999999999E-2</v>
      </c>
      <c r="J159">
        <f>VLOOKUP($D159,CGJAX!$D$2:$F$205,3,FALSE)</f>
        <v>-2.1949E-2</v>
      </c>
      <c r="K159">
        <f>VLOOKUP($D159,FSPGX!$D$2:$F$205,3,FALSE)</f>
        <v>-1.5368E-2</v>
      </c>
      <c r="L159">
        <f>VLOOKUP($D159,DMIDX!$D$2:$F$175,3,FALSE)</f>
        <v>-2.1448999999999999E-2</v>
      </c>
      <c r="M159">
        <f>VLOOKUP($D159,NUMG!$D$2:$F$175,3,FALSE)</f>
        <v>-2.1831E-2</v>
      </c>
      <c r="N159">
        <f>VLOOKUP($D159,PQCCX!$D$2:$F$205,3,FALSE)</f>
        <v>-1.1473000000000001E-2</v>
      </c>
      <c r="O159" s="27">
        <f t="shared" si="2"/>
        <v>-2.1836199999999997E-2</v>
      </c>
      <c r="P159">
        <v>-2.5899999999999999E-2</v>
      </c>
      <c r="Q159">
        <v>1.1699999999999999E-2</v>
      </c>
      <c r="R159">
        <v>-8.3000000000000001E-3</v>
      </c>
      <c r="S159">
        <v>1.2999999999999999E-3</v>
      </c>
      <c r="T159">
        <v>3.4000000000000002E-3</v>
      </c>
    </row>
    <row r="160" spans="1:20" x14ac:dyDescent="0.3">
      <c r="A160" s="2" t="s">
        <v>19</v>
      </c>
      <c r="B160">
        <v>2023</v>
      </c>
      <c r="C160">
        <v>3</v>
      </c>
      <c r="D160" s="2">
        <v>202303</v>
      </c>
      <c r="E160">
        <f>VLOOKUP($D160,BEQAX!$D$2:$F363,3,FALSE)</f>
        <v>1.1649E-2</v>
      </c>
      <c r="F160">
        <f>VLOOKUP($D160,FMAGX!$D$2:$F$189,3,FALSE)</f>
        <v>3.4896000000000003E-2</v>
      </c>
      <c r="G160">
        <f>VLOOKUP($D160,MUEAX!$D$2:$F$205,3,FALSE)</f>
        <v>2.2265E-2</v>
      </c>
      <c r="H160">
        <f>VLOOKUP($D160,CZA!$D$2:$F$205,3,FALSE)</f>
        <v>-5.1810999999999996E-2</v>
      </c>
      <c r="I160">
        <f>VLOOKUP($D160,IPO!$D$2:$F$205,3,FALSE)</f>
        <v>3.3210000000000003E-2</v>
      </c>
      <c r="J160">
        <f>VLOOKUP($D160,CGJAX!$D$2:$F$205,3,FALSE)</f>
        <v>6.0276000000000003E-2</v>
      </c>
      <c r="K160">
        <f>VLOOKUP($D160,FSPGX!$D$2:$F$205,3,FALSE)</f>
        <v>6.5040999999999988E-2</v>
      </c>
      <c r="L160">
        <f>VLOOKUP($D160,DMIDX!$D$2:$F$175,3,FALSE)</f>
        <v>-3.5767E-2</v>
      </c>
      <c r="M160">
        <f>VLOOKUP($D160,NUMG!$D$2:$F$175,3,FALSE)</f>
        <v>5.4130000000000003E-3</v>
      </c>
      <c r="N160">
        <f>VLOOKUP($D160,PQCCX!$D$2:$F$205,3,FALSE)</f>
        <v>-4.2256999999999996E-2</v>
      </c>
      <c r="O160" s="27">
        <f t="shared" si="2"/>
        <v>1.0291500000000004E-2</v>
      </c>
      <c r="P160">
        <v>2.5099999999999997E-2</v>
      </c>
      <c r="Q160">
        <v>-5.5099999999999996E-2</v>
      </c>
      <c r="R160">
        <v>-8.8699999999999987E-2</v>
      </c>
      <c r="S160">
        <v>-2.4500000000000001E-2</v>
      </c>
      <c r="T160">
        <v>3.5999999999999999E-3</v>
      </c>
    </row>
    <row r="161" spans="1:20" x14ac:dyDescent="0.3">
      <c r="A161" s="2" t="s">
        <v>19</v>
      </c>
      <c r="B161">
        <v>2023</v>
      </c>
      <c r="C161">
        <v>4</v>
      </c>
      <c r="D161" s="2">
        <v>202304</v>
      </c>
      <c r="E161">
        <f>VLOOKUP($D161,BEQAX!$D$2:$F364,3,FALSE)</f>
        <v>6.9580000000000006E-3</v>
      </c>
      <c r="F161">
        <f>VLOOKUP($D161,FMAGX!$D$2:$F$189,3,FALSE)</f>
        <v>3.3970000000000007E-3</v>
      </c>
      <c r="G161">
        <f>VLOOKUP($D161,MUEAX!$D$2:$F$205,3,FALSE)</f>
        <v>9.8480000000000009E-3</v>
      </c>
      <c r="H161">
        <f>VLOOKUP($D161,CZA!$D$2:$F$205,3,FALSE)</f>
        <v>-1.3594E-2</v>
      </c>
      <c r="I161">
        <f>VLOOKUP($D161,IPO!$D$2:$F$205,3,FALSE)</f>
        <v>-5.4438E-2</v>
      </c>
      <c r="J161">
        <f>VLOOKUP($D161,CGJAX!$D$2:$F$205,3,FALSE)</f>
        <v>2.7960000000000007E-3</v>
      </c>
      <c r="K161">
        <f>VLOOKUP($D161,FSPGX!$D$2:$F$205,3,FALSE)</f>
        <v>6.156E-3</v>
      </c>
      <c r="L161">
        <f>VLOOKUP($D161,DMIDX!$D$2:$F$175,3,FALSE)</f>
        <v>-1.1535E-2</v>
      </c>
      <c r="M161">
        <f>VLOOKUP($D161,NUMG!$D$2:$F$175,3,FALSE)</f>
        <v>-4.8661999999999997E-2</v>
      </c>
      <c r="N161">
        <f>VLOOKUP($D161,PQCCX!$D$2:$F$205,3,FALSE)</f>
        <v>-1.4081999999999999E-2</v>
      </c>
      <c r="O161" s="27">
        <f t="shared" si="2"/>
        <v>-1.1315599999999999E-2</v>
      </c>
      <c r="P161">
        <v>6.0999999999999995E-3</v>
      </c>
      <c r="Q161">
        <v>-3.3599999999999998E-2</v>
      </c>
      <c r="R161">
        <v>-5.0000000000000001E-4</v>
      </c>
      <c r="S161">
        <v>1.6200000000000003E-2</v>
      </c>
      <c r="T161">
        <v>3.4999999999999996E-3</v>
      </c>
    </row>
    <row r="162" spans="1:20" x14ac:dyDescent="0.3">
      <c r="A162" s="2" t="s">
        <v>19</v>
      </c>
      <c r="B162">
        <v>2023</v>
      </c>
      <c r="C162">
        <v>5</v>
      </c>
      <c r="D162" s="2">
        <v>202305</v>
      </c>
      <c r="E162">
        <f>VLOOKUP($D162,BEQAX!$D$2:$F365,3,FALSE)</f>
        <v>1.575E-3</v>
      </c>
      <c r="F162">
        <f>VLOOKUP($D162,FMAGX!$D$2:$F$189,3,FALSE)</f>
        <v>1.4832000000000001E-2</v>
      </c>
      <c r="G162">
        <f>VLOOKUP($D162,MUEAX!$D$2:$F$205,3,FALSE)</f>
        <v>7.0110000000000007E-3</v>
      </c>
      <c r="H162">
        <f>VLOOKUP($D162,CZA!$D$2:$F$205,3,FALSE)</f>
        <v>-4.2646999999999997E-2</v>
      </c>
      <c r="I162">
        <f>VLOOKUP($D162,IPO!$D$2:$F$205,3,FALSE)</f>
        <v>7.3402999999999996E-2</v>
      </c>
      <c r="J162">
        <f>VLOOKUP($D162,CGJAX!$D$2:$F$205,3,FALSE)</f>
        <v>2.9920000000000002E-2</v>
      </c>
      <c r="K162">
        <f>VLOOKUP($D162,FSPGX!$D$2:$F$205,3,FALSE)</f>
        <v>4.2138000000000002E-2</v>
      </c>
      <c r="L162">
        <f>VLOOKUP($D162,DMIDX!$D$2:$F$175,3,FALSE)</f>
        <v>-3.6000999999999998E-2</v>
      </c>
      <c r="M162">
        <f>VLOOKUP($D162,NUMG!$D$2:$F$175,3,FALSE)</f>
        <v>-5.7879999999999997E-3</v>
      </c>
      <c r="N162">
        <f>VLOOKUP($D162,PQCCX!$D$2:$F$205,3,FALSE)</f>
        <v>-3.9964E-2</v>
      </c>
      <c r="O162" s="27">
        <f t="shared" si="2"/>
        <v>4.4479000000000003E-3</v>
      </c>
      <c r="P162">
        <v>3.4999999999999996E-3</v>
      </c>
      <c r="Q162">
        <v>1.6E-2</v>
      </c>
      <c r="R162">
        <v>-7.7399999999999997E-2</v>
      </c>
      <c r="S162">
        <v>-6.5000000000000006E-3</v>
      </c>
      <c r="T162">
        <v>3.5999999999999999E-3</v>
      </c>
    </row>
    <row r="163" spans="1:20" x14ac:dyDescent="0.3">
      <c r="A163" s="2" t="s">
        <v>19</v>
      </c>
      <c r="B163">
        <v>2023</v>
      </c>
      <c r="C163">
        <v>6</v>
      </c>
      <c r="D163" s="2">
        <v>202306</v>
      </c>
      <c r="E163">
        <f>VLOOKUP($D163,BEQAX!$D$2:$F366,3,FALSE)</f>
        <v>6.2078999999999995E-2</v>
      </c>
      <c r="F163">
        <f>VLOOKUP($D163,FMAGX!$D$2:$F$189,3,FALSE)</f>
        <v>6.1851000000000003E-2</v>
      </c>
      <c r="G163">
        <f>VLOOKUP($D163,MUEAX!$D$2:$F$205,3,FALSE)</f>
        <v>7.2031999999999999E-2</v>
      </c>
      <c r="H163">
        <f>VLOOKUP($D163,CZA!$D$2:$F$205,3,FALSE)</f>
        <v>6.920599999999999E-2</v>
      </c>
      <c r="I163">
        <f>VLOOKUP($D163,IPO!$D$2:$F$205,3,FALSE)</f>
        <v>8.8193999999999995E-2</v>
      </c>
      <c r="J163">
        <f>VLOOKUP($D163,CGJAX!$D$2:$F$205,3,FALSE)</f>
        <v>6.5837999999999994E-2</v>
      </c>
      <c r="K163">
        <f>VLOOKUP($D163,FSPGX!$D$2:$F$205,3,FALSE)</f>
        <v>6.4115999999999992E-2</v>
      </c>
      <c r="L163">
        <f>VLOOKUP($D163,DMIDX!$D$2:$F$175,3,FALSE)</f>
        <v>8.7704999999999991E-2</v>
      </c>
      <c r="M163">
        <f>VLOOKUP($D163,NUMG!$D$2:$F$175,3,FALSE)</f>
        <v>6.7558999999999994E-2</v>
      </c>
      <c r="N163">
        <f>VLOOKUP($D163,PQCCX!$D$2:$F$205,3,FALSE)</f>
        <v>9.144999999999999E-2</v>
      </c>
      <c r="O163" s="27">
        <f t="shared" si="2"/>
        <v>7.3003000000000012E-2</v>
      </c>
      <c r="P163">
        <v>6.4699999999999994E-2</v>
      </c>
      <c r="Q163">
        <v>1.55E-2</v>
      </c>
      <c r="R163">
        <v>-2E-3</v>
      </c>
      <c r="S163">
        <v>-2.35E-2</v>
      </c>
      <c r="T163">
        <v>4.0000000000000001E-3</v>
      </c>
    </row>
    <row r="164" spans="1:20" x14ac:dyDescent="0.3">
      <c r="A164" s="2" t="s">
        <v>19</v>
      </c>
      <c r="B164">
        <v>2023</v>
      </c>
      <c r="C164">
        <v>7</v>
      </c>
      <c r="D164" s="2">
        <v>202307</v>
      </c>
      <c r="E164">
        <f>VLOOKUP($D164,BEQAX!$D$2:$F367,3,FALSE)</f>
        <v>3.0941E-2</v>
      </c>
      <c r="F164">
        <f>VLOOKUP($D164,FMAGX!$D$2:$F$189,3,FALSE)</f>
        <v>1.6683E-2</v>
      </c>
      <c r="G164">
        <f>VLOOKUP($D164,MUEAX!$D$2:$F$205,3,FALSE)</f>
        <v>2.7801000000000003E-2</v>
      </c>
      <c r="H164">
        <f>VLOOKUP($D164,CZA!$D$2:$F$205,3,FALSE)</f>
        <v>1.4769000000000001E-2</v>
      </c>
      <c r="I164">
        <f>VLOOKUP($D164,IPO!$D$2:$F$205,3,FALSE)</f>
        <v>0.116146</v>
      </c>
      <c r="J164">
        <f>VLOOKUP($D164,CGJAX!$D$2:$F$205,3,FALSE)</f>
        <v>2.3793999999999999E-2</v>
      </c>
      <c r="K164">
        <f>VLOOKUP($D164,FSPGX!$D$2:$F$205,3,FALSE)</f>
        <v>2.9070000000000002E-2</v>
      </c>
      <c r="L164">
        <f>VLOOKUP($D164,DMIDX!$D$2:$F$175,3,FALSE)</f>
        <v>3.6280999999999994E-2</v>
      </c>
      <c r="M164">
        <f>VLOOKUP($D164,NUMG!$D$2:$F$175,3,FALSE)</f>
        <v>2.9806999999999997E-2</v>
      </c>
      <c r="N164">
        <f>VLOOKUP($D164,PQCCX!$D$2:$F$205,3,FALSE)</f>
        <v>3.9066000000000004E-2</v>
      </c>
      <c r="O164" s="27">
        <f t="shared" si="2"/>
        <v>3.6435800000000004E-2</v>
      </c>
      <c r="P164">
        <v>3.2099999999999997E-2</v>
      </c>
      <c r="Q164">
        <v>2.0499999999999997E-2</v>
      </c>
      <c r="R164">
        <v>4.1100000000000005E-2</v>
      </c>
      <c r="S164">
        <v>-4.0500000000000001E-2</v>
      </c>
      <c r="T164">
        <v>4.5000000000000005E-3</v>
      </c>
    </row>
    <row r="165" spans="1:20" x14ac:dyDescent="0.3">
      <c r="A165" s="2" t="s">
        <v>19</v>
      </c>
      <c r="B165">
        <v>2023</v>
      </c>
      <c r="C165">
        <v>8</v>
      </c>
      <c r="D165" s="2">
        <v>202308</v>
      </c>
      <c r="E165">
        <f>VLOOKUP($D165,BEQAX!$D$2:$F368,3,FALSE)</f>
        <v>-2.0836E-2</v>
      </c>
      <c r="F165">
        <f>VLOOKUP($D165,FMAGX!$D$2:$F$189,3,FALSE)</f>
        <v>-1.7800000000000021E-4</v>
      </c>
      <c r="G165">
        <f>VLOOKUP($D165,MUEAX!$D$2:$F$205,3,FALSE)</f>
        <v>-1.7537999999999998E-2</v>
      </c>
      <c r="H165">
        <f>VLOOKUP($D165,CZA!$D$2:$F$205,3,FALSE)</f>
        <v>-2.7458E-2</v>
      </c>
      <c r="I165">
        <f>VLOOKUP($D165,IPO!$D$2:$F$205,3,FALSE)</f>
        <v>-0.11229700000000001</v>
      </c>
      <c r="J165">
        <f>VLOOKUP($D165,CGJAX!$D$2:$F$205,3,FALSE)</f>
        <v>-1.3737000000000001E-2</v>
      </c>
      <c r="K165">
        <f>VLOOKUP($D165,FSPGX!$D$2:$F$205,3,FALSE)</f>
        <v>-1.3522000000000001E-2</v>
      </c>
      <c r="L165">
        <f>VLOOKUP($D165,DMIDX!$D$2:$F$175,3,FALSE)</f>
        <v>-3.3300999999999997E-2</v>
      </c>
      <c r="M165">
        <f>VLOOKUP($D165,NUMG!$D$2:$F$175,3,FALSE)</f>
        <v>-3.3853000000000001E-2</v>
      </c>
      <c r="N165">
        <f>VLOOKUP($D165,PQCCX!$D$2:$F$205,3,FALSE)</f>
        <v>-2.4888E-2</v>
      </c>
      <c r="O165" s="27">
        <f t="shared" si="2"/>
        <v>-2.9760800000000004E-2</v>
      </c>
      <c r="P165">
        <v>-2.3900000000000001E-2</v>
      </c>
      <c r="Q165">
        <v>-3.2000000000000001E-2</v>
      </c>
      <c r="R165">
        <v>-1.0800000000000001E-2</v>
      </c>
      <c r="S165">
        <v>3.7699999999999997E-2</v>
      </c>
      <c r="T165">
        <v>4.5000000000000005E-3</v>
      </c>
    </row>
    <row r="166" spans="1:20" x14ac:dyDescent="0.3">
      <c r="A166" s="2" t="s">
        <v>19</v>
      </c>
      <c r="B166">
        <v>2023</v>
      </c>
      <c r="C166">
        <v>9</v>
      </c>
      <c r="D166" s="2">
        <v>202309</v>
      </c>
      <c r="E166">
        <f>VLOOKUP($D166,BEQAX!$D$2:$F369,3,FALSE)</f>
        <v>-4.8724999999999997E-2</v>
      </c>
      <c r="F166">
        <f>VLOOKUP($D166,FMAGX!$D$2:$F$189,3,FALSE)</f>
        <v>-5.4213999999999998E-2</v>
      </c>
      <c r="G166">
        <f>VLOOKUP($D166,MUEAX!$D$2:$F$205,3,FALSE)</f>
        <v>-4.7892999999999998E-2</v>
      </c>
      <c r="H166">
        <f>VLOOKUP($D166,CZA!$D$2:$F$205,3,FALSE)</f>
        <v>-4.5211000000000001E-2</v>
      </c>
      <c r="I166">
        <f>VLOOKUP($D166,IPO!$D$2:$F$205,3,FALSE)</f>
        <v>-2.5627999999999998E-2</v>
      </c>
      <c r="J166">
        <f>VLOOKUP($D166,CGJAX!$D$2:$F$205,3,FALSE)</f>
        <v>-6.2621999999999997E-2</v>
      </c>
      <c r="K166">
        <f>VLOOKUP($D166,FSPGX!$D$2:$F$205,3,FALSE)</f>
        <v>-5.8560999999999995E-2</v>
      </c>
      <c r="L166">
        <f>VLOOKUP($D166,DMIDX!$D$2:$F$175,3,FALSE)</f>
        <v>-5.7058999999999999E-2</v>
      </c>
      <c r="M166">
        <f>VLOOKUP($D166,NUMG!$D$2:$F$175,3,FALSE)</f>
        <v>-6.9513999999999992E-2</v>
      </c>
      <c r="N166">
        <f>VLOOKUP($D166,PQCCX!$D$2:$F$205,3,FALSE)</f>
        <v>-5.0880999999999996E-2</v>
      </c>
      <c r="O166" s="27">
        <f t="shared" si="2"/>
        <v>-5.2030799999999988E-2</v>
      </c>
      <c r="P166">
        <v>-5.2400000000000002E-2</v>
      </c>
      <c r="Q166">
        <v>-2.4900000000000002E-2</v>
      </c>
      <c r="R166">
        <v>1.4499999999999999E-2</v>
      </c>
      <c r="S166">
        <v>2.3999999999999998E-3</v>
      </c>
      <c r="T166">
        <v>4.3E-3</v>
      </c>
    </row>
    <row r="167" spans="1:20" x14ac:dyDescent="0.3">
      <c r="A167" s="2" t="s">
        <v>19</v>
      </c>
      <c r="B167">
        <v>2023</v>
      </c>
      <c r="C167">
        <v>10</v>
      </c>
      <c r="D167" s="2">
        <v>202310</v>
      </c>
      <c r="E167">
        <f>VLOOKUP($D167,BEQAX!$D$2:$F370,3,FALSE)</f>
        <v>-1.9210999999999999E-2</v>
      </c>
      <c r="F167">
        <f>VLOOKUP($D167,FMAGX!$D$2:$F$189,3,FALSE)</f>
        <v>-2.3722E-2</v>
      </c>
      <c r="G167">
        <f>VLOOKUP($D167,MUEAX!$D$2:$F$205,3,FALSE)</f>
        <v>-2.5763999999999999E-2</v>
      </c>
      <c r="H167">
        <f>VLOOKUP($D167,CZA!$D$2:$F$205,3,FALSE)</f>
        <v>-5.0639000000000003E-2</v>
      </c>
      <c r="I167">
        <f>VLOOKUP($D167,IPO!$D$2:$F$205,3,FALSE)</f>
        <v>-7.3957999999999996E-2</v>
      </c>
      <c r="J167">
        <f>VLOOKUP($D167,CGJAX!$D$2:$F$205,3,FALSE)</f>
        <v>-2.9135999999999999E-2</v>
      </c>
      <c r="K167">
        <f>VLOOKUP($D167,FSPGX!$D$2:$F$205,3,FALSE)</f>
        <v>-1.8946999999999999E-2</v>
      </c>
      <c r="L167">
        <f>VLOOKUP($D167,DMIDX!$D$2:$F$175,3,FALSE)</f>
        <v>-5.8213000000000001E-2</v>
      </c>
      <c r="M167">
        <f>VLOOKUP($D167,NUMG!$D$2:$F$175,3,FALSE)</f>
        <v>-6.3861000000000001E-2</v>
      </c>
      <c r="N167">
        <f>VLOOKUP($D167,PQCCX!$D$2:$F$205,3,FALSE)</f>
        <v>-6.1872999999999997E-2</v>
      </c>
      <c r="O167" s="27">
        <f t="shared" si="2"/>
        <v>-4.2532399999999998E-2</v>
      </c>
      <c r="P167">
        <v>-3.1800000000000002E-2</v>
      </c>
      <c r="Q167">
        <v>-3.8800000000000001E-2</v>
      </c>
      <c r="R167">
        <v>1.9E-3</v>
      </c>
      <c r="S167">
        <v>1.6799999999999999E-2</v>
      </c>
      <c r="T167">
        <v>4.6999999999999993E-3</v>
      </c>
    </row>
    <row r="168" spans="1:20" x14ac:dyDescent="0.3">
      <c r="A168" s="2" t="s">
        <v>19</v>
      </c>
      <c r="B168">
        <v>2023</v>
      </c>
      <c r="C168">
        <v>11</v>
      </c>
      <c r="D168" s="2">
        <v>202311</v>
      </c>
      <c r="E168">
        <f>VLOOKUP($D168,BEQAX!$D$2:$F371,3,FALSE)</f>
        <v>8.2684999999999995E-2</v>
      </c>
      <c r="F168">
        <f>VLOOKUP($D168,FMAGX!$D$2:$F$189,3,FALSE)</f>
        <v>0.101787</v>
      </c>
      <c r="G168">
        <f>VLOOKUP($D168,MUEAX!$D$2:$F$205,3,FALSE)</f>
        <v>8.6252999999999996E-2</v>
      </c>
      <c r="H168">
        <f>VLOOKUP($D168,CZA!$D$2:$F$205,3,FALSE)</f>
        <v>8.6801000000000003E-2</v>
      </c>
      <c r="I168">
        <f>VLOOKUP($D168,IPO!$D$2:$F$205,3,FALSE)</f>
        <v>0.12940400000000002</v>
      </c>
      <c r="J168">
        <f>VLOOKUP($D168,CGJAX!$D$2:$F$205,3,FALSE)</f>
        <v>0.102488</v>
      </c>
      <c r="K168">
        <f>VLOOKUP($D168,FSPGX!$D$2:$F$205,3,FALSE)</f>
        <v>0.105366</v>
      </c>
      <c r="L168">
        <f>VLOOKUP($D168,DMIDX!$D$2:$F$175,3,FALSE)</f>
        <v>8.0600000000000005E-2</v>
      </c>
      <c r="M168">
        <f>VLOOKUP($D168,NUMG!$D$2:$F$175,3,FALSE)</f>
        <v>0.12937400000000002</v>
      </c>
      <c r="N168">
        <f>VLOOKUP($D168,PQCCX!$D$2:$F$205,3,FALSE)</f>
        <v>8.7109999999999993E-2</v>
      </c>
      <c r="O168" s="27">
        <f t="shared" si="2"/>
        <v>9.9186799999999992E-2</v>
      </c>
      <c r="P168">
        <v>8.8300000000000003E-2</v>
      </c>
      <c r="Q168">
        <v>-2.9999999999999997E-4</v>
      </c>
      <c r="R168">
        <v>1.66E-2</v>
      </c>
      <c r="S168">
        <v>2.76E-2</v>
      </c>
      <c r="T168">
        <v>4.4000000000000003E-3</v>
      </c>
    </row>
    <row r="169" spans="1:20" x14ac:dyDescent="0.3">
      <c r="A169" s="2" t="s">
        <v>19</v>
      </c>
      <c r="B169">
        <v>2023</v>
      </c>
      <c r="C169">
        <v>12</v>
      </c>
      <c r="D169" s="2">
        <v>202312</v>
      </c>
      <c r="E169">
        <f>VLOOKUP($D169,BEQAX!$D$2:$F372,3,FALSE)</f>
        <v>4.3382000000000004E-2</v>
      </c>
      <c r="F169">
        <f>VLOOKUP($D169,FMAGX!$D$2:$F$189,3,FALSE)</f>
        <v>3.9881E-2</v>
      </c>
      <c r="G169">
        <f>VLOOKUP($D169,MUEAX!$D$2:$F$205,3,FALSE)</f>
        <v>4.3536999999999999E-2</v>
      </c>
      <c r="H169">
        <f>VLOOKUP($D169,CZA!$D$2:$F$205,3,FALSE)</f>
        <v>6.8343000000000001E-2</v>
      </c>
      <c r="I169">
        <f>VLOOKUP($D169,IPO!$D$2:$F$205,3,FALSE)</f>
        <v>0.1132</v>
      </c>
      <c r="J169">
        <f>VLOOKUP($D169,CGJAX!$D$2:$F$205,3,FALSE)</f>
        <v>4.4489000000000001E-2</v>
      </c>
      <c r="K169">
        <f>VLOOKUP($D169,FSPGX!$D$2:$F$205,3,FALSE)</f>
        <v>3.9892000000000004E-2</v>
      </c>
      <c r="L169">
        <f>VLOOKUP($D169,DMIDX!$D$2:$F$175,3,FALSE)</f>
        <v>8.2393000000000008E-2</v>
      </c>
      <c r="M169">
        <f>VLOOKUP($D169,NUMG!$D$2:$F$175,3,FALSE)</f>
        <v>8.0485000000000001E-2</v>
      </c>
      <c r="N169">
        <f>VLOOKUP($D169,PQCCX!$D$2:$F$205,3,FALSE)</f>
        <v>8.2288E-2</v>
      </c>
      <c r="O169" s="27">
        <f t="shared" si="2"/>
        <v>6.3789000000000012E-2</v>
      </c>
      <c r="P169">
        <v>4.87E-2</v>
      </c>
      <c r="Q169">
        <v>6.3600000000000004E-2</v>
      </c>
      <c r="R169">
        <v>4.9200000000000001E-2</v>
      </c>
      <c r="S169">
        <v>-5.4800000000000001E-2</v>
      </c>
      <c r="T169">
        <v>4.3E-3</v>
      </c>
    </row>
    <row r="170" spans="1:20" x14ac:dyDescent="0.3">
      <c r="A170" s="2" t="s">
        <v>19</v>
      </c>
      <c r="B170">
        <v>2024</v>
      </c>
      <c r="C170">
        <v>1</v>
      </c>
      <c r="D170" s="2">
        <v>202401</v>
      </c>
      <c r="E170">
        <f>VLOOKUP($D170,BEQAX!$D$2:$F373,3,FALSE)</f>
        <v>1.9347E-2</v>
      </c>
      <c r="F170">
        <f>VLOOKUP($D170,FMAGX!$D$2:$F$189,3,FALSE)</f>
        <v>3.5104999999999997E-2</v>
      </c>
      <c r="G170">
        <f>VLOOKUP($D170,MUEAX!$D$2:$F$205,3,FALSE)</f>
        <v>2.1253000000000001E-2</v>
      </c>
      <c r="H170">
        <f>VLOOKUP($D170,CZA!$D$2:$F$205,3,FALSE)</f>
        <v>-2.2499999999999999E-2</v>
      </c>
      <c r="I170">
        <f>VLOOKUP($D170,IPO!$D$2:$F$205,3,FALSE)</f>
        <v>-0.102726</v>
      </c>
      <c r="J170">
        <f>VLOOKUP($D170,CGJAX!$D$2:$F$205,3,FALSE)</f>
        <v>1.5647000000000001E-2</v>
      </c>
      <c r="K170">
        <f>VLOOKUP($D170,FSPGX!$D$2:$F$205,3,FALSE)</f>
        <v>2.0046000000000001E-2</v>
      </c>
      <c r="L170">
        <f>VLOOKUP($D170,DMIDX!$D$2:$F$175,3,FALSE)</f>
        <v>-2.1867000000000001E-2</v>
      </c>
      <c r="M170">
        <f>VLOOKUP($D170,NUMG!$D$2:$F$175,3,FALSE)</f>
        <v>-1.8519000000000001E-2</v>
      </c>
      <c r="N170">
        <f>VLOOKUP($D170,PQCCX!$D$2:$F$205,3,FALSE)</f>
        <v>-2.5700000000000001E-2</v>
      </c>
      <c r="O170" s="27">
        <f t="shared" si="2"/>
        <v>-7.9914000000000009E-3</v>
      </c>
      <c r="P170">
        <v>6.9999999999999993E-3</v>
      </c>
      <c r="Q170">
        <v>-5.0199999999999995E-2</v>
      </c>
      <c r="R170">
        <v>-2.4700000000000003E-2</v>
      </c>
      <c r="S170">
        <v>5.0799999999999998E-2</v>
      </c>
      <c r="T170">
        <v>4.6999999999999993E-3</v>
      </c>
    </row>
    <row r="171" spans="1:20" x14ac:dyDescent="0.3">
      <c r="A171" s="2" t="s">
        <v>19</v>
      </c>
      <c r="B171">
        <v>2024</v>
      </c>
      <c r="C171">
        <v>2</v>
      </c>
      <c r="D171" s="2">
        <v>202402</v>
      </c>
      <c r="E171">
        <f>VLOOKUP($D171,BEQAX!$D$2:$F374,3,FALSE)</f>
        <v>5.1074999999999995E-2</v>
      </c>
      <c r="F171">
        <f>VLOOKUP($D171,FMAGX!$D$2:$F$189,3,FALSE)</f>
        <v>7.7831000000000011E-2</v>
      </c>
      <c r="G171">
        <f>VLOOKUP($D171,MUEAX!$D$2:$F$205,3,FALSE)</f>
        <v>5.2326999999999999E-2</v>
      </c>
      <c r="H171">
        <f>VLOOKUP($D171,CZA!$D$2:$F$205,3,FALSE)</f>
        <v>4.2028999999999997E-2</v>
      </c>
      <c r="I171">
        <f>VLOOKUP($D171,IPO!$D$2:$F$205,3,FALSE)</f>
        <v>0.15058199999999999</v>
      </c>
      <c r="J171">
        <f>VLOOKUP($D171,CGJAX!$D$2:$F$205,3,FALSE)</f>
        <v>5.5624E-2</v>
      </c>
      <c r="K171">
        <f>VLOOKUP($D171,FSPGX!$D$2:$F$205,3,FALSE)</f>
        <v>6.3944000000000001E-2</v>
      </c>
      <c r="L171">
        <f>VLOOKUP($D171,DMIDX!$D$2:$F$175,3,FALSE)</f>
        <v>5.5115999999999998E-2</v>
      </c>
      <c r="M171">
        <f>VLOOKUP($D171,NUMG!$D$2:$F$175,3,FALSE)</f>
        <v>4.4444999999999998E-2</v>
      </c>
      <c r="N171">
        <f>VLOOKUP($D171,PQCCX!$D$2:$F$205,3,FALSE)</f>
        <v>5.5043999999999996E-2</v>
      </c>
      <c r="O171" s="27">
        <f t="shared" si="2"/>
        <v>6.480169999999999E-2</v>
      </c>
      <c r="P171">
        <v>5.0700000000000002E-2</v>
      </c>
      <c r="Q171">
        <v>-2.2000000000000001E-3</v>
      </c>
      <c r="R171">
        <v>-3.5200000000000002E-2</v>
      </c>
      <c r="S171">
        <v>4.9800000000000004E-2</v>
      </c>
      <c r="T171">
        <v>4.1999999999999997E-3</v>
      </c>
    </row>
    <row r="172" spans="1:20" x14ac:dyDescent="0.3">
      <c r="A172" s="2" t="s">
        <v>19</v>
      </c>
      <c r="B172">
        <v>2024</v>
      </c>
      <c r="C172">
        <v>3</v>
      </c>
      <c r="D172" s="2">
        <v>202403</v>
      </c>
      <c r="E172">
        <f>VLOOKUP($D172,BEQAX!$D$2:$F375,3,FALSE)</f>
        <v>2.8637000000000003E-2</v>
      </c>
      <c r="F172">
        <f>VLOOKUP($D172,FMAGX!$D$2:$F$189,3,FALSE)</f>
        <v>2.7469E-2</v>
      </c>
      <c r="G172">
        <f>VLOOKUP($D172,MUEAX!$D$2:$F$205,3,FALSE)</f>
        <v>3.9153E-2</v>
      </c>
      <c r="H172">
        <f>VLOOKUP($D172,CZA!$D$2:$F$205,3,FALSE)</f>
        <v>4.9843999999999999E-2</v>
      </c>
      <c r="I172">
        <f>VLOOKUP($D172,IPO!$D$2:$F$205,3,FALSE)</f>
        <v>5.2385000000000001E-2</v>
      </c>
      <c r="J172">
        <f>VLOOKUP($D172,CGJAX!$D$2:$F$205,3,FALSE)</f>
        <v>1.8313000000000003E-2</v>
      </c>
      <c r="K172">
        <f>VLOOKUP($D172,FSPGX!$D$2:$F$205,3,FALSE)</f>
        <v>1.3352999999999999E-2</v>
      </c>
      <c r="L172">
        <f>VLOOKUP($D172,DMIDX!$D$2:$F$175,3,FALSE)</f>
        <v>5.1351000000000001E-2</v>
      </c>
      <c r="M172">
        <f>VLOOKUP($D172,NUMG!$D$2:$F$175,3,FALSE)</f>
        <v>1.3168999999999998E-2</v>
      </c>
      <c r="N172">
        <f>VLOOKUP($D172,PQCCX!$D$2:$F$205,3,FALSE)</f>
        <v>5.0666000000000003E-2</v>
      </c>
      <c r="O172" s="27">
        <f t="shared" si="2"/>
        <v>3.4433999999999999E-2</v>
      </c>
      <c r="P172">
        <v>2.8300000000000002E-2</v>
      </c>
      <c r="Q172">
        <v>-2.5099999999999997E-2</v>
      </c>
      <c r="R172">
        <v>4.2099999999999999E-2</v>
      </c>
      <c r="S172">
        <v>-4.0000000000000001E-3</v>
      </c>
      <c r="T172">
        <v>4.3E-3</v>
      </c>
    </row>
    <row r="173" spans="1:20" x14ac:dyDescent="0.3">
      <c r="A173" s="2" t="s">
        <v>19</v>
      </c>
      <c r="B173">
        <v>2024</v>
      </c>
      <c r="C173">
        <v>4</v>
      </c>
      <c r="D173" s="2">
        <v>202404</v>
      </c>
      <c r="E173">
        <f>VLOOKUP($D173,BEQAX!$D$2:$F376,3,FALSE)</f>
        <v>-5.2460999999999994E-2</v>
      </c>
      <c r="F173">
        <f>VLOOKUP($D173,FMAGX!$D$2:$F$189,3,FALSE)</f>
        <v>-4.3887999999999996E-2</v>
      </c>
      <c r="G173">
        <f>VLOOKUP($D173,MUEAX!$D$2:$F$205,3,FALSE)</f>
        <v>-4.8608999999999999E-2</v>
      </c>
      <c r="H173">
        <f>VLOOKUP($D173,CZA!$D$2:$F$205,3,FALSE)</f>
        <v>-5.3602999999999998E-2</v>
      </c>
      <c r="I173">
        <f>VLOOKUP($D173,IPO!$D$2:$F$205,3,FALSE)</f>
        <v>-0.108364</v>
      </c>
      <c r="J173">
        <f>VLOOKUP($D173,CGJAX!$D$2:$F$205,3,FALSE)</f>
        <v>-4.6731999999999996E-2</v>
      </c>
      <c r="K173">
        <f>VLOOKUP($D173,FSPGX!$D$2:$F$205,3,FALSE)</f>
        <v>-4.7001000000000001E-2</v>
      </c>
      <c r="L173">
        <f>VLOOKUP($D173,DMIDX!$D$2:$F$175,3,FALSE)</f>
        <v>-6.4902000000000001E-2</v>
      </c>
      <c r="M173">
        <f>VLOOKUP($D173,NUMG!$D$2:$F$175,3,FALSE)</f>
        <v>-7.1265999999999996E-2</v>
      </c>
      <c r="N173">
        <f>VLOOKUP($D173,PQCCX!$D$2:$F$205,3,FALSE)</f>
        <v>-6.4115000000000005E-2</v>
      </c>
      <c r="O173" s="27">
        <f t="shared" si="2"/>
        <v>-6.0094100000000004E-2</v>
      </c>
      <c r="P173">
        <v>-4.6699999999999998E-2</v>
      </c>
      <c r="Q173">
        <v>-2.3900000000000001E-2</v>
      </c>
      <c r="R173">
        <v>-5.1999999999999998E-3</v>
      </c>
      <c r="S173">
        <v>-4.1999999999999997E-3</v>
      </c>
      <c r="T173">
        <v>4.6999999999999993E-3</v>
      </c>
    </row>
    <row r="174" spans="1:20" x14ac:dyDescent="0.3">
      <c r="A174" s="2" t="s">
        <v>19</v>
      </c>
      <c r="B174">
        <v>2024</v>
      </c>
      <c r="C174">
        <v>5</v>
      </c>
      <c r="D174" s="2">
        <v>202405</v>
      </c>
      <c r="E174">
        <f>VLOOKUP($D174,BEQAX!$D$2:$F377,3,FALSE)</f>
        <v>3.9139E-2</v>
      </c>
      <c r="F174">
        <f>VLOOKUP($D174,FMAGX!$D$2:$F$189,3,FALSE)</f>
        <v>4.0402E-2</v>
      </c>
      <c r="G174">
        <f>VLOOKUP($D174,MUEAX!$D$2:$F$205,3,FALSE)</f>
        <v>5.0710999999999999E-2</v>
      </c>
      <c r="H174">
        <f>VLOOKUP($D174,CZA!$D$2:$F$205,3,FALSE)</f>
        <v>2.8084999999999999E-2</v>
      </c>
      <c r="I174">
        <f>VLOOKUP($D174,IPO!$D$2:$F$205,3,FALSE)</f>
        <v>5.0519999999999995E-2</v>
      </c>
      <c r="J174">
        <f>VLOOKUP($D174,CGJAX!$D$2:$F$205,3,FALSE)</f>
        <v>4.7230000000000001E-2</v>
      </c>
      <c r="K174">
        <f>VLOOKUP($D174,FSPGX!$D$2:$F$205,3,FALSE)</f>
        <v>5.5338999999999999E-2</v>
      </c>
      <c r="L174">
        <f>VLOOKUP($D174,DMIDX!$D$2:$F$175,3,FALSE)</f>
        <v>3.9229E-2</v>
      </c>
      <c r="M174">
        <f>VLOOKUP($D174,NUMG!$D$2:$F$175,3,FALSE)</f>
        <v>1.0995999999999999E-2</v>
      </c>
      <c r="N174">
        <f>VLOOKUP($D174,PQCCX!$D$2:$F$205,3,FALSE)</f>
        <v>3.8359999999999998E-2</v>
      </c>
      <c r="O174" s="27">
        <f t="shared" si="2"/>
        <v>4.0001099999999998E-2</v>
      </c>
      <c r="P174">
        <v>4.3400000000000001E-2</v>
      </c>
      <c r="Q174">
        <v>7.8000000000000005E-3</v>
      </c>
      <c r="R174">
        <v>-1.66E-2</v>
      </c>
      <c r="S174">
        <v>-2.0000000000000001E-4</v>
      </c>
      <c r="T174">
        <v>4.4000000000000003E-3</v>
      </c>
    </row>
    <row r="175" spans="1:20" x14ac:dyDescent="0.3">
      <c r="A175" s="2" t="s">
        <v>19</v>
      </c>
      <c r="B175">
        <v>2024</v>
      </c>
      <c r="C175">
        <v>6</v>
      </c>
      <c r="D175" s="2">
        <v>202406</v>
      </c>
      <c r="E175">
        <f>VLOOKUP($D175,BEQAX!$D$2:$F378,3,FALSE)</f>
        <v>3.5215000000000003E-2</v>
      </c>
      <c r="F175">
        <f>VLOOKUP($D175,FMAGX!$D$2:$F$189,3,FALSE)</f>
        <v>4.8342999999999997E-2</v>
      </c>
      <c r="G175">
        <f>VLOOKUP($D175,MUEAX!$D$2:$F$205,3,FALSE)</f>
        <v>2.8475E-2</v>
      </c>
      <c r="H175">
        <f>VLOOKUP($D175,CZA!$D$2:$F$205,3,FALSE)</f>
        <v>-2.5142000000000001E-2</v>
      </c>
      <c r="I175">
        <f>VLOOKUP($D175,IPO!$D$2:$F$205,3,FALSE)</f>
        <v>2.4879000000000002E-2</v>
      </c>
      <c r="J175">
        <f>VLOOKUP($D175,CGJAX!$D$2:$F$205,3,FALSE)</f>
        <v>4.5832999999999999E-2</v>
      </c>
      <c r="K175">
        <f>VLOOKUP($D175,FSPGX!$D$2:$F$205,3,FALSE)</f>
        <v>6.3366000000000006E-2</v>
      </c>
      <c r="L175">
        <f>VLOOKUP($D175,DMIDX!$D$2:$F$175,3,FALSE)</f>
        <v>-2.0025999999999999E-2</v>
      </c>
      <c r="M175">
        <f>VLOOKUP($D175,NUMG!$D$2:$F$175,3,FALSE)</f>
        <v>-1.3576E-2</v>
      </c>
      <c r="N175">
        <f>VLOOKUP($D175,PQCCX!$D$2:$F$205,3,FALSE)</f>
        <v>-1.9942999999999999E-2</v>
      </c>
      <c r="O175" s="27">
        <f t="shared" si="2"/>
        <v>1.6742400000000001E-2</v>
      </c>
      <c r="P175">
        <v>2.7699999999999999E-2</v>
      </c>
      <c r="Q175">
        <v>-3.0600000000000002E-2</v>
      </c>
      <c r="R175">
        <v>-3.3099999999999997E-2</v>
      </c>
      <c r="S175">
        <v>9.0000000000000011E-3</v>
      </c>
      <c r="T175">
        <v>4.0999999999999995E-3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ResultsTemplate</vt:lpstr>
      <vt:lpstr>BEQAX</vt:lpstr>
      <vt:lpstr>FMAGX</vt:lpstr>
      <vt:lpstr>MUEAX</vt:lpstr>
      <vt:lpstr>CZA</vt:lpstr>
      <vt:lpstr>IPO</vt:lpstr>
      <vt:lpstr>CGJAX</vt:lpstr>
      <vt:lpstr>FSPGX</vt:lpstr>
      <vt:lpstr>DMIDX</vt:lpstr>
      <vt:lpstr>NUMG</vt:lpstr>
      <vt:lpstr>PQCCX</vt:lpstr>
      <vt:lpstr>equal-weighted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pearson2</dc:creator>
  <cp:lastModifiedBy>Yifan Meng</cp:lastModifiedBy>
  <dcterms:created xsi:type="dcterms:W3CDTF">2010-10-19T01:44:40Z</dcterms:created>
  <dcterms:modified xsi:type="dcterms:W3CDTF">2024-10-30T20:48:53Z</dcterms:modified>
</cp:coreProperties>
</file>