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<Relationships xmlns="http://schemas.openxmlformats.org/package/2006/relationships" ><Relationship Id="rId1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3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8960" windowHeight="11580"/>
  </bookViews>
  <sheets>
    <sheet name="词" sheetId="1" r:id="rId4"/>
    <sheet name="分" sheetId="2" r:id="rId5"/>
    <sheet name="欢" sheetId="3" r:id="rId6"/>
    <sheet name="Sheet 4" sheetId="4" r:id="rId7"/>
    <sheet name="我" sheetId="5" r:id="rId8"/>
    <sheet name="影" sheetId="6" r:id="rId9"/>
    <sheet name="手机联系" sheetId="7" r:id="rId10"/>
    <sheet name="Sheet 8" sheetId="8" r:id="rId11"/>
  </sheets>
</workbook>
</file>

<file path=xl/sharedStrings.xml><?xml version="1.0" encoding="utf-8"?>
<sst xmlns="http://schemas.openxmlformats.org/spreadsheetml/2006/main" count="282" uniqueCount="212">
  <si>
    <t>词</t>
  </si>
  <si>
    <t>解释</t>
  </si>
  <si>
    <t>结果</t>
  </si>
  <si>
    <t>测试</t>
  </si>
  <si>
    <t>Negligible</t>
  </si>
  <si>
    <t>可忽略</t>
  </si>
  <si>
    <t>有理有据</t>
  </si>
  <si>
    <t>说话写文章有道理且有根据</t>
  </si>
  <si>
    <t>silhouette</t>
  </si>
  <si>
    <t>侧影</t>
  </si>
  <si>
    <t>hull</t>
  </si>
  <si>
    <t>densely</t>
  </si>
  <si>
    <t>occlude</t>
  </si>
  <si>
    <t>Termin vorverlegen</t>
  </si>
  <si>
    <t>日期提前</t>
  </si>
  <si>
    <t>Sophisticated</t>
  </si>
  <si>
    <t>Has a positive bias, antonym: simple-minded, uncultured</t>
  </si>
  <si>
    <t>Recalling..., in line with One-China principle as respected therein, I wish to invite ...</t>
  </si>
  <si>
    <t>根据...中指出的一中原则，我想邀请...</t>
  </si>
  <si>
    <t>i would appreciate it if...</t>
  </si>
  <si>
    <t>embarrassing moment</t>
  </si>
  <si>
    <t>talk about sth to sb</t>
  </si>
  <si>
    <t>prepare letters</t>
  </si>
  <si>
    <t>to accompany them on the next trip</t>
  </si>
  <si>
    <t>Go with them on the trip</t>
  </si>
  <si>
    <t>go along with sb or sth</t>
  </si>
  <si>
    <t>同意某人某事</t>
  </si>
  <si>
    <t>If you want to defectto and seek asylum</t>
  </si>
  <si>
    <t>如果你想叛逃并寻求庇护</t>
  </si>
  <si>
    <t>if you are a Russian general</t>
  </si>
  <si>
    <t>俄国将军</t>
  </si>
  <si>
    <t>ethical</t>
  </si>
  <si>
    <t>民族</t>
  </si>
  <si>
    <t>ethnic</t>
  </si>
  <si>
    <t>种族</t>
  </si>
  <si>
    <t>and the list is going on and on</t>
  </si>
  <si>
    <t>像这样还可以举出很多例子</t>
  </si>
  <si>
    <t>I think this is conflict with your view</t>
  </si>
  <si>
    <t>..和你的观点相左</t>
  </si>
  <si>
    <t>Is he the vulture or the prey</t>
  </si>
  <si>
    <t>秃鹫还是猎物</t>
  </si>
  <si>
    <t>The leftmost</t>
  </si>
  <si>
    <t>Striking resemblance between history and present</t>
  </si>
  <si>
    <t>I believe in reincarnation and i believe in karma</t>
  </si>
  <si>
    <t>轮回,因缘</t>
  </si>
  <si>
    <t>perpendicular to the pattern the dots encode</t>
  </si>
  <si>
    <t>垂直于...</t>
  </si>
  <si>
    <t>an inverse FFT</t>
  </si>
  <si>
    <t>Predict some statistic of y conditioned on x</t>
  </si>
  <si>
    <t xml:space="preserve">We denote the random variable representing your health </t>
  </si>
  <si>
    <t>Criterion,interpretation,strategic</t>
  </si>
  <si>
    <t>发音!</t>
  </si>
  <si>
    <t>tender,Sticker,crispy</t>
  </si>
  <si>
    <t>A is bigger than 1</t>
  </si>
  <si>
    <t>Streched out horizontally,squashed vertically</t>
  </si>
  <si>
    <t>水平方向延伸，垂直方向收缩</t>
  </si>
  <si>
    <t>uncomfortable</t>
  </si>
  <si>
    <t>People awesome, government aweful</t>
  </si>
  <si>
    <t>有失偏颇</t>
  </si>
  <si>
    <t>在不公正方面存在过错</t>
  </si>
  <si>
    <t>绥化市</t>
  </si>
  <si>
    <t>sui2 城市名，本意:用来登车的绳索</t>
  </si>
  <si>
    <t>The back of the fotograph</t>
  </si>
  <si>
    <t>背面</t>
  </si>
  <si>
    <t>Front side</t>
  </si>
  <si>
    <t>t he forward facing portion of...</t>
  </si>
  <si>
    <t>L Laptop, I Informatik, H Hardware, A Apple,I Informatik, Y Yung, A Apple, N Note book</t>
  </si>
  <si>
    <t>You look terrific. "So do you"</t>
  </si>
  <si>
    <t>Radar</t>
  </si>
  <si>
    <t>音 [Reidar] 测距雷达</t>
  </si>
  <si>
    <t>lidar</t>
  </si>
  <si>
    <t>音 [laidar],激光雷达</t>
  </si>
  <si>
    <t>Vary,very,various,variable</t>
  </si>
  <si>
    <t>都很像e,没有ar的音</t>
  </si>
  <si>
    <t>Command</t>
  </si>
  <si>
    <t>重音在第二个m</t>
  </si>
  <si>
    <t>Variety</t>
  </si>
  <si>
    <t>Or的音</t>
  </si>
  <si>
    <t>longitudinal analysis</t>
  </si>
  <si>
    <t>[tu], 不是[tjiu]</t>
  </si>
  <si>
    <t>series data</t>
  </si>
  <si>
    <t>causality</t>
  </si>
  <si>
    <t>[ko'zaliti]仅凭因果关系得出结论，不客观性，Unsachlichkeit</t>
  </si>
  <si>
    <t>ceteris paribus</t>
  </si>
  <si>
    <t>c发k，u发u，在其它条件下结果也如此. Most questions are ~ by nature.</t>
  </si>
  <si>
    <t>econometrics</t>
  </si>
  <si>
    <t>[i'kon..'m..]</t>
  </si>
  <si>
    <t>economic</t>
  </si>
  <si>
    <t>['ekono..]</t>
  </si>
  <si>
    <t>strike,hit,flog,kick,punch(拳打),stab(捅),chop(砍),wrestling</t>
  </si>
  <si>
    <t>punchbag</t>
  </si>
  <si>
    <t>沙袋</t>
  </si>
  <si>
    <t>榫卯</t>
  </si>
  <si>
    <t>sun3 mao3: 分别代表阳阴，在建筑中的突出和凹进的部分</t>
  </si>
  <si>
    <t>百福骈至，新春纳吉，福履双安</t>
  </si>
  <si>
    <t>骈pian1并排地</t>
  </si>
  <si>
    <t>容颜如玉，身姿如松，翩若惊鸿，宛如游龙</t>
  </si>
  <si>
    <t>早发白帝城，望庐山瀑布</t>
  </si>
  <si>
    <t>en:stage props  de:Buehnerequisiten</t>
  </si>
  <si>
    <t>舞台道具</t>
  </si>
  <si>
    <t>梵净山金鼎位于贵州铜仁市，海拔2336米</t>
  </si>
  <si>
    <t>Immortal species dohrnii Jellyfish</t>
  </si>
  <si>
    <t>不朽生物灯塔水母</t>
  </si>
  <si>
    <t>72. (2018.4~2018.7)</t>
  </si>
  <si>
    <t>1-</t>
  </si>
  <si>
    <t>MIT</t>
  </si>
  <si>
    <t>Mitarbeit</t>
  </si>
  <si>
    <t>Fach</t>
  </si>
  <si>
    <t>k a1</t>
  </si>
  <si>
    <t>k a2</t>
  </si>
  <si>
    <t>test</t>
  </si>
  <si>
    <t>FG</t>
  </si>
  <si>
    <t>F1</t>
  </si>
  <si>
    <t>F2</t>
  </si>
  <si>
    <t>F3</t>
  </si>
  <si>
    <t>Sub</t>
  </si>
  <si>
    <t>Sub*F</t>
  </si>
  <si>
    <t>2+</t>
  </si>
  <si>
    <t>gesamte Faktor</t>
  </si>
  <si>
    <t>De</t>
  </si>
  <si>
    <t>Ma</t>
  </si>
  <si>
    <t>2-</t>
  </si>
  <si>
    <t>En</t>
  </si>
  <si>
    <t>3+</t>
  </si>
  <si>
    <t>Bio</t>
  </si>
  <si>
    <t>Phy(order:m0.5,t0.15,grp0.35)</t>
  </si>
  <si>
    <t>3-</t>
  </si>
  <si>
    <t>Geografie</t>
  </si>
  <si>
    <t>Sp2西</t>
  </si>
  <si>
    <t>4+</t>
  </si>
  <si>
    <t>Ges</t>
  </si>
  <si>
    <t>Kun</t>
  </si>
  <si>
    <t>4-</t>
  </si>
  <si>
    <t>Mus</t>
  </si>
  <si>
    <t>5+</t>
  </si>
  <si>
    <t>Spo</t>
  </si>
  <si>
    <t>5-</t>
  </si>
  <si>
    <t>Summe</t>
  </si>
  <si>
    <t>Durchschnitt</t>
  </si>
  <si>
    <t>ka2</t>
  </si>
  <si>
    <t>klausur2</t>
  </si>
  <si>
    <t>71. (2017.9~2018.2)</t>
  </si>
  <si>
    <t>Kbest</t>
  </si>
  <si>
    <t>小学</t>
  </si>
  <si>
    <t>Fa</t>
  </si>
  <si>
    <t>Note 5k</t>
  </si>
  <si>
    <t>Note 6k</t>
  </si>
  <si>
    <t>Faktor</t>
  </si>
  <si>
    <t>语文</t>
  </si>
  <si>
    <t>1+</t>
  </si>
  <si>
    <t>数学</t>
  </si>
  <si>
    <t>物理</t>
  </si>
  <si>
    <t>Na</t>
  </si>
  <si>
    <t>化学</t>
  </si>
  <si>
    <t>Geo</t>
  </si>
  <si>
    <t>外语</t>
  </si>
  <si>
    <t>体育</t>
  </si>
  <si>
    <t>2018.7月15日</t>
  </si>
  <si>
    <t>2018.6月24日</t>
  </si>
  <si>
    <t>去tropical island周六住在donia家，说是周日11点回家，但20点才到家</t>
  </si>
  <si>
    <t>2018.3月31日</t>
  </si>
  <si>
    <t>住在p家</t>
  </si>
  <si>
    <t>无睡衣，无洗漱</t>
  </si>
  <si>
    <t>打电话和发微信了，我在逛商店没接到</t>
  </si>
  <si>
    <t>12月16日</t>
  </si>
  <si>
    <t>9月25日</t>
  </si>
  <si>
    <t>Sem.ticket</t>
  </si>
  <si>
    <t>8月18日</t>
  </si>
  <si>
    <t>Gebuehr</t>
  </si>
  <si>
    <t>8月13日</t>
  </si>
  <si>
    <t>p c</t>
  </si>
  <si>
    <t>7月1日</t>
  </si>
  <si>
    <t>6月24日</t>
  </si>
  <si>
    <t>6月22日</t>
  </si>
  <si>
    <t>6月20日</t>
  </si>
  <si>
    <t>6月19日</t>
  </si>
  <si>
    <t>6月18日</t>
  </si>
  <si>
    <t>6月17日</t>
  </si>
  <si>
    <t>6月16日</t>
  </si>
  <si>
    <t>6月15日</t>
  </si>
  <si>
    <t>6月13日</t>
  </si>
  <si>
    <t>6月10日</t>
  </si>
  <si>
    <t>6月5日</t>
  </si>
  <si>
    <t>30日</t>
  </si>
  <si>
    <t>5月29日</t>
  </si>
  <si>
    <t>Bildschirmgröße in inch 13.9"Bildschirmgröße in cm 35.3 cmAuflösung 1920x1080 pixelsProzessormodell I5-7200UProzessormarke IntelProzessor Architektur Kaby lakeProzessor Serie Core i5Prozessor Clock Speed 2.5 GHzProzessor Clock Speed mit Turbo 3.1 GHzNummmer von CPU Kernen Dual CoreCache size 3MBCPU Grafik Intel® HD Graphics 620Onboard (GB) 8Total Memory installiert (G) 8Max memory installierbar (G) 16Speichergeschwindigkeit 2133MHzHauptspeichertyp DDR4HDD Interface SATA 3 (SATA 2 capatible)SSD 512G PCIE SSDWireless ACWireless Karte WIFI 2X2 AC+BT4.1Bluetooth 4.1USB 2.0 1USB 3.0 2USB C JaAudio interface Kombination von 1/8" Stereo Headphone OutputSound Dolby Audio PremiumLautsprecher 2x2.0WKamera HD 720PMikrofon Array MICFingerdruck Lesegerät JaAndere Eigenschaften Kensington lockBatterietyp Internal/Li-PolymerBatterielaufzeit bis zu 10 StundenBatteriezellen/Kapazität: 4CELL 78WHNetzteil: BLACK 45W 2-PINFarbe SilberRoHS RoHS CompliantBetriebssystem Windows 10 Home (64 bit)Betriebsystemsprache DeutschSoftware inklusive OFFICE DESKTOPAbmessungen Netto 323x224.5x14.3 mmNetto Gewicht 1.4 kg</t>
  </si>
  <si>
    <t>Bildschirmgröße: 14"/35,6cm#Auflösung: 1920x1080 PixelTouchscreen: JaBildschirmtyp: 14.0 FHD IPS Multi-Touch(Slim)Prozessor-Model: I5-7200UProzessor Marke: IntelProzessor Architektur: Kaby LakeProzessor Serie: Core i5Prozessor Clock Speed: 2.5 GHzCache Größe: 3MBCPU Grafik: Intel HD Grafik 620RAM-Speicher (GB) 8Maximal installierbar (GB) 8RAM-Speicher Slots : 1Speicher Geschwindigkeit: 2133MHzHauptspeichertyp: DDR4SSD 512G NGFF SSDGrafik Standard Discrete GPUGrafikkarte Nvidia(TM) GeForce 940MXGrafikkartenhersteller NvidiaGrafik Speicher 2GGrafik Speicher typ DDR3LSpeicherkartenlesegerät 4 in1(SD, SDHC, SDXC, MMC)Wireless ACWireless Card WIFI 2X2 AC+BT4.1Bluetooth 4.1USB 2.0 0USB 3.0 2Video interface - HDMI YesAudio interface Combo of 1/8" Stereo Headphone OutputSound Dolby Audio PremiumLautsprecher 2x1.0WKamera KAMERA HD 720PMikrofon ARRAY MICBacklight keyboard JaBatterie typ Internal/Li-PolymerBatterielaufzeit bis zu 8 StundenBatterie Zellen/Kapazität: 4CELL 53WHNetzteil: BLACK 65W 2-PIN</t>
  </si>
  <si>
    <t>红</t>
  </si>
  <si>
    <t>11.4,11.4</t>
  </si>
  <si>
    <t>VOCHIC6h86京东</t>
  </si>
  <si>
    <t>玩</t>
  </si>
  <si>
    <t>回</t>
  </si>
  <si>
    <t>去</t>
  </si>
  <si>
    <t>Dbka</t>
  </si>
  <si>
    <t>弱势</t>
  </si>
  <si>
    <t>有时低估自己，失去了很多机会，因为很多人以一次的交谈判断另一个人，不适合做销售不成熟的产品，比如苹果第一代我肯定卖不出去</t>
  </si>
  <si>
    <t>优点</t>
  </si>
  <si>
    <t>低估自己这种性格也有好处，就是会更加努力，做出的结果往往出乎意料，自己可以感化自己</t>
  </si>
  <si>
    <t>灵活，解决问题的方法有很多，工作阅历</t>
  </si>
  <si>
    <t>敢于尝试</t>
  </si>
  <si>
    <t>灵活的性格实际隐含了一个人恰恰有很多可行的原则的特点</t>
  </si>
  <si>
    <t>特点</t>
  </si>
  <si>
    <t>喜欢循序渐进这个方法</t>
  </si>
  <si>
    <t>Murder She Wrote- 'South By Southwest' (Feature</t>
  </si>
  <si>
    <t>Murder She Wrote- Celtic Riddle 2003</t>
  </si>
  <si>
    <t>欢的中学同学sandra</t>
  </si>
  <si>
    <t>'0306228411</t>
  </si>
  <si>
    <t>12月27日</t>
  </si>
  <si>
    <t>手机在我这儿</t>
  </si>
  <si>
    <t>霁</t>
  </si>
  <si>
    <t>音ji4,雨停天色放晴;怒气消失，语气变得和悦</t>
  </si>
  <si>
    <t>音ji4,雨停天色放晴;怒气消除，表情变得和悦</t>
  </si>
</sst>
</file>

<file path=xl/styles.xml><?xml version="1.0" encoding="utf-8"?>
<styleSheet xmlns="http://schemas.openxmlformats.org/spreadsheetml/2006/main">
  <numFmts count="8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11">
    <font>
      <sz val="11.0"/>
      <color rgb="ff000000"/>
      <name val="Arial"/>
      <charset val="1"/>
    </font>
    <font>
      <sz val="11.0"/>
      <color rgb="ff000000"/>
      <name val="Arial"/>
      <charset val="1"/>
    </font>
    <font>
      <sz val="11.0"/>
      <color rgb="ff000000"/>
      <name val="Arial"/>
      <charset val="1"/>
    </font>
    <font>
      <sz val="11.0"/>
      <color rgb="ff000000"/>
      <name val="Arial"/>
      <charset val="1"/>
    </font>
    <font>
      <sz val="11.0"/>
      <color rgb="ff000000"/>
      <name val="Arial"/>
      <charset val="1"/>
    </font>
    <font>
      <sz val="11.0"/>
      <color rgb="ff000000"/>
      <name val="Arial"/>
      <b/>
      <charset val="1"/>
    </font>
    <font>
      <sz val="8.0"/>
      <color rgb="ff000000"/>
      <name val="Arial"/>
      <charset val="1"/>
    </font>
    <font>
      <sz val="11.0"/>
      <color rgb="ff000000"/>
      <name val="Arial"/>
      <charset val="1"/>
    </font>
    <font>
      <sz val="11.0"/>
      <color rgb="ff000000"/>
      <name val="Arial"/>
      <b/>
      <charset val="1"/>
    </font>
    <font>
      <sz val="11.0"/>
      <color rgb="ff000000"/>
      <name val="Arial"/>
      <charset val="1"/>
    </font>
    <font>
      <sz val="11.0"/>
      <color rgb="ff000000"/>
      <name val="Arial"/>
      <b/>
      <charset val="1"/>
    </font>
  </fonts>
  <fills count="16">
    <fill>
      <patternFill patternType="none"/>
    </fill>
    <fill>
      <patternFill patternType="gray125"/>
    </fill>
    <fill>
      <patternFill patternType="solid">
        <fgColor rgb="ff808080"/>
        <bgColor rgb="ff808080"/>
      </patternFill>
    </fill>
    <fill>
      <patternFill patternType="solid">
        <fgColor rgb="ffccffcc"/>
        <bgColor rgb="ffccffcc"/>
      </patternFill>
    </fill>
    <fill>
      <patternFill patternType="solid">
        <fgColor rgb="ffff99cc"/>
        <bgColor rgb="ffff99cc"/>
      </patternFill>
    </fill>
    <fill>
      <patternFill patternType="solid">
        <fgColor rgb="ffffffcc"/>
        <bgColor rgb="ffffffcc"/>
      </patternFill>
    </fill>
    <fill>
      <patternFill patternType="solid">
        <fgColor rgb="ff008000"/>
        <bgColor rgb="ff008000"/>
      </patternFill>
    </fill>
    <fill>
      <patternFill patternType="solid">
        <fgColor rgb="ff800000"/>
        <bgColor rgb="ff800000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3366ff"/>
        <bgColor rgb="ff3366ff"/>
      </patternFill>
    </fill>
    <fill>
      <patternFill patternType="solid">
        <fgColor rgb="ff666699"/>
        <bgColor rgb="ff666699"/>
      </patternFill>
    </fill>
    <fill>
      <patternFill patternType="solid">
        <fgColor rgb="ffc0c0c0"/>
        <bgColor rgb="ffc0c0c0"/>
      </patternFill>
    </fill>
    <fill>
      <patternFill patternType="solid">
        <fgColor rgb="ff808000"/>
        <bgColor rgb="ff808000"/>
      </patternFill>
    </fill>
    <fill>
      <patternFill patternType="solid">
        <fgColor rgb="ff00ff00"/>
        <bgColor rgb="ff00ff00"/>
      </patternFill>
    </fill>
    <fill>
      <patternFill patternType="solid">
        <fgColor rgb="ffffcc99"/>
        <bgColor rgb="ffffcc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NumberFormat="1" applyFill="1" applyBorder="1" applyAlignment="1">
      <alignment horizontal="general" vertical="bottom"/>
    </xf>
    <xf numFmtId="0" fontId="0" fillId="0" borderId="0" xfId="0" applyNumberFormat="1" applyFill="1" applyBorder="1" applyAlignment="1">
      <alignment horizontal="general" vertical="bottom"/>
    </xf>
    <xf numFmtId="0" fontId="0" fillId="0" borderId="0" xfId="0" applyNumberFormat="1" applyFill="1" applyBorder="1" applyAlignment="1">
      <alignment horizontal="general" vertical="bottom"/>
    </xf>
    <xf numFmtId="0" fontId="0" fillId="0" borderId="0" xfId="0" applyNumberFormat="1" applyFill="1" applyBorder="1" applyAlignment="1">
      <alignment horizontal="general" vertical="bottom"/>
    </xf>
    <xf numFmtId="0" fontId="0" fillId="0" borderId="0" xfId="0" applyNumberFormat="1" applyFill="1" applyBorder="1" applyAlignment="1">
      <alignment horizontal="general" vertical="bottom"/>
    </xf>
    <xf numFmtId="0" fontId="0" fillId="0" borderId="0" xfId="0" applyNumberFormat="1" applyFill="1" applyBorder="1" applyAlignment="1">
      <alignment horizontal="general" vertical="bottom"/>
    </xf>
    <xf numFmtId="0" fontId="0" fillId="0" borderId="0" xfId="0" applyNumberFormat="1" applyFill="1" applyBorder="1" applyAlignment="1">
      <alignment horizontal="general" vertical="bottom"/>
    </xf>
    <xf numFmtId="0" fontId="0" fillId="0" borderId="0" xfId="0" applyNumberFormat="1" applyFill="1" applyBorder="1" applyAlignment="1">
      <alignment horizontal="general" vertical="bottom"/>
    </xf>
    <xf numFmtId="0" fontId="0" fillId="0" borderId="0" xfId="0" applyNumberFormat="1" applyFill="1" applyBorder="1" applyAlignment="1">
      <alignment horizontal="general" vertical="bottom"/>
    </xf>
    <xf numFmtId="0" fontId="0" fillId="0" borderId="0" xfId="0" applyNumberFormat="1" applyFill="1" applyBorder="1" applyAlignment="1">
      <alignment horizontal="general" vertical="bottom"/>
    </xf>
    <xf numFmtId="0" fontId="0" fillId="0" borderId="0" xfId="0" applyNumberFormat="1" applyFill="1" applyBorder="1" applyAlignment="1">
      <alignment horizontal="general" vertical="bottom"/>
    </xf>
    <xf numFmtId="0" fontId="0" fillId="0" borderId="0" xfId="0" applyNumberFormat="1" applyFill="1" applyBorder="1" applyAlignment="1">
      <alignment horizontal="general" vertical="bottom"/>
    </xf>
    <xf numFmtId="0" fontId="0" fillId="0" borderId="0" xfId="0" applyNumberFormat="1" applyFill="1" applyBorder="1" applyAlignment="1">
      <alignment horizontal="general" vertical="bottom"/>
    </xf>
    <xf numFmtId="0" fontId="0" fillId="0" borderId="0" xfId="0" applyNumberFormat="1" applyFill="1" applyBorder="1" applyAlignment="1">
      <alignment horizontal="general" vertical="bottom"/>
    </xf>
    <xf numFmtId="0" fontId="0" fillId="0" borderId="0" xfId="0"/>
    <xf numFmtId="0" fontId="1" fillId="0" borderId="0" xfId="0" applyFont="1" applyFill="1" applyBorder="1" applyAlignment="1">
      <alignment horizontal="general" vertical="bottom"/>
    </xf>
    <xf numFmtId="0" fontId="1" fillId="0" borderId="0" xfId="0" applyFont="1" applyFill="1" applyBorder="1" applyAlignment="1">
      <alignment horizontal="general" vertical="bottom"/>
    </xf>
    <xf numFmtId="0" fontId="1" fillId="0" borderId="0" xfId="0" applyFont="1" applyFill="1" applyBorder="1" applyAlignment="1">
      <alignment horizontal="general" vertical="bottom"/>
    </xf>
    <xf numFmtId="0" fontId="1" fillId="0" borderId="0" xfId="0" applyFont="1" applyFill="1" applyBorder="1" applyAlignment="1">
      <alignment horizontal="general" vertical="bottom"/>
    </xf>
    <xf numFmtId="0" fontId="1" fillId="0" borderId="0" xfId="0" applyFont="1" applyFill="1" applyBorder="1" applyAlignment="1">
      <alignment horizontal="general" vertical="bottom"/>
    </xf>
    <xf numFmtId="0" fontId="0" fillId="0" borderId="0" xfId="0" applyNumberFormat="1" applyFont="1" applyFill="1" applyBorder="1" applyAlignment="1">
      <alignment horizontal="general" vertical="bottom"/>
    </xf>
    <xf numFmtId="0" fontId="5" fillId="0" borderId="0" xfId="0" applyNumberFormat="1" applyFont="1" applyFill="1" applyBorder="1" applyAlignment="1">
      <alignment horizontal="general" vertical="bottom"/>
    </xf>
    <xf numFmtId="0" fontId="0" fillId="0" borderId="0" xfId="0" applyNumberFormat="1" applyFont="1" applyFill="1" applyBorder="1" applyAlignment="1">
      <alignment horizontal="center" vertical="bottom"/>
    </xf>
    <xf numFmtId="0" fontId="5" fillId="0" borderId="0" xfId="0" applyNumberFormat="1" applyFont="1" applyFill="1" applyBorder="1" applyAlignment="1">
      <alignment horizontal="center" vertical="bottom"/>
    </xf>
    <xf numFmtId="0" fontId="0" fillId="2" borderId="0" xfId="0" applyNumberFormat="1" applyFont="1" applyFill="1" applyBorder="1" applyAlignment="1">
      <alignment horizontal="general" vertical="bottom"/>
    </xf>
    <xf numFmtId="0" fontId="0" fillId="2" borderId="0" xfId="0" applyNumberFormat="1" applyFont="1" applyFill="1" applyBorder="1" applyAlignment="1">
      <alignment horizontal="center" vertical="bottom"/>
    </xf>
    <xf numFmtId="0" fontId="0" fillId="3" borderId="0" xfId="0" applyNumberFormat="1" applyFont="1" applyFill="1" applyBorder="1" applyAlignment="1">
      <alignment horizontal="general" vertical="bottom"/>
    </xf>
    <xf numFmtId="0" fontId="5" fillId="3" borderId="0" xfId="0" applyNumberFormat="1" applyFont="1" applyFill="1" applyBorder="1" applyAlignment="1">
      <alignment horizontal="center" vertical="bottom"/>
    </xf>
    <xf numFmtId="0" fontId="0" fillId="3" borderId="0" xfId="0" applyNumberFormat="1" applyFont="1" applyFill="1" applyBorder="1" applyAlignment="1">
      <alignment horizontal="center" vertical="bottom"/>
    </xf>
    <xf numFmtId="0" fontId="6" fillId="0" borderId="0" xfId="0" applyNumberFormat="1" applyFont="1" applyFill="1" applyBorder="1" applyAlignment="1">
      <alignment horizontal="general" vertical="bottom"/>
    </xf>
    <xf numFmtId="0" fontId="6" fillId="0" borderId="0" xfId="0" applyNumberFormat="1" applyFont="1" applyFill="1" applyBorder="1" applyAlignment="1">
      <alignment horizontal="center" vertical="bottom"/>
    </xf>
    <xf numFmtId="0" fontId="0" fillId="4" borderId="0" xfId="0" applyNumberFormat="1" applyFont="1" applyFill="1" applyBorder="1" applyAlignment="1">
      <alignment horizontal="general" vertical="bottom"/>
    </xf>
    <xf numFmtId="0" fontId="0" fillId="4" borderId="0" xfId="0" applyNumberFormat="1" applyFont="1" applyFill="1" applyBorder="1" applyAlignment="1">
      <alignment horizontal="center" vertical="bottom"/>
    </xf>
    <xf numFmtId="0" fontId="6" fillId="2" borderId="0" xfId="0" applyNumberFormat="1" applyFont="1" applyFill="1" applyBorder="1" applyAlignment="1">
      <alignment horizontal="center" vertical="bottom"/>
    </xf>
    <xf numFmtId="0" fontId="5" fillId="2" borderId="0" xfId="0" applyNumberFormat="1" applyFont="1" applyFill="1" applyBorder="1" applyAlignment="1">
      <alignment horizontal="center" vertical="bottom"/>
    </xf>
    <xf numFmtId="0" fontId="0" fillId="5" borderId="0" xfId="0" applyNumberFormat="1" applyFont="1" applyFill="1" applyBorder="1" applyAlignment="1">
      <alignment horizontal="general" vertical="bottom"/>
    </xf>
    <xf numFmtId="0" fontId="5" fillId="5" borderId="0" xfId="0" applyNumberFormat="1" applyFont="1" applyFill="1" applyBorder="1" applyAlignment="1">
      <alignment horizontal="center" vertical="bottom"/>
    </xf>
    <xf numFmtId="0" fontId="0" fillId="5" borderId="0" xfId="0" applyNumberFormat="1" applyFont="1" applyFill="1" applyBorder="1" applyAlignment="1">
      <alignment horizontal="center" vertical="bottom"/>
    </xf>
    <xf numFmtId="0" fontId="0" fillId="6" borderId="0" xfId="0" applyNumberFormat="1" applyFont="1" applyFill="1" applyBorder="1" applyAlignment="1">
      <alignment horizontal="general" vertical="bottom"/>
    </xf>
    <xf numFmtId="0" fontId="5" fillId="6" borderId="0" xfId="0" applyNumberFormat="1" applyFont="1" applyFill="1" applyBorder="1" applyAlignment="1">
      <alignment horizontal="center" vertical="bottom"/>
    </xf>
    <xf numFmtId="0" fontId="0" fillId="6" borderId="0" xfId="0" applyNumberFormat="1" applyFont="1" applyFill="1" applyBorder="1" applyAlignment="1">
      <alignment horizontal="center" vertical="bottom"/>
    </xf>
    <xf numFmtId="0" fontId="0" fillId="7" borderId="0" xfId="0" applyNumberFormat="1" applyFont="1" applyFill="1" applyBorder="1" applyAlignment="1">
      <alignment horizontal="general" vertical="bottom"/>
    </xf>
    <xf numFmtId="0" fontId="5" fillId="7" borderId="0" xfId="0" applyNumberFormat="1" applyFont="1" applyFill="1" applyBorder="1" applyAlignment="1">
      <alignment horizontal="center" vertical="bottom"/>
    </xf>
    <xf numFmtId="0" fontId="0" fillId="0" borderId="0" xfId="0" applyNumberFormat="1" applyFont="1" applyFill="1" applyBorder="1" applyAlignment="1">
      <alignment horizontal="general" vertical="top" wrapText="1"/>
    </xf>
    <xf numFmtId="0" fontId="5" fillId="0" borderId="0" xfId="0" applyNumberFormat="1" applyFont="1" applyFill="1" applyBorder="1" applyAlignment="1">
      <alignment horizontal="general" vertical="top" wrapText="1"/>
    </xf>
    <xf numFmtId="0" fontId="0" fillId="0" borderId="0" xfId="0" applyNumberFormat="1" applyFont="1" applyFill="1" applyBorder="1" applyAlignment="1">
      <alignment horizontal="general" vertical="top"/>
    </xf>
    <xf numFmtId="0" fontId="5" fillId="0" borderId="0" xfId="0" applyNumberFormat="1" applyFont="1" applyFill="1" applyBorder="1" applyAlignment="1">
      <alignment horizontal="general" vertical="top"/>
    </xf>
    <xf numFmtId="0" fontId="0" fillId="6" borderId="0" xfId="0" applyNumberFormat="1" applyFont="1" applyFill="1" applyBorder="1" applyAlignment="1">
      <alignment horizontal="general" vertical="top"/>
    </xf>
    <xf numFmtId="0" fontId="5" fillId="6" borderId="0" xfId="0" applyNumberFormat="1" applyFont="1" applyFill="1" applyBorder="1" applyAlignment="1">
      <alignment horizontal="general" vertical="top"/>
    </xf>
    <xf numFmtId="0" fontId="0" fillId="0" borderId="0" xfId="0" applyNumberFormat="1" applyFont="1" applyFill="1" applyBorder="1" applyAlignment="1">
      <alignment horizontal="center" vertical="top"/>
    </xf>
    <xf numFmtId="0" fontId="0" fillId="6" borderId="0" xfId="0" applyNumberFormat="1" applyFont="1" applyFill="1" applyBorder="1" applyAlignment="1">
      <alignment horizontal="center" vertical="top"/>
    </xf>
    <xf numFmtId="0" fontId="5" fillId="6" borderId="0" xfId="0" applyNumberFormat="1" applyFont="1" applyFill="1" applyBorder="1" applyAlignment="1">
      <alignment horizontal="center" vertical="top"/>
    </xf>
    <xf numFmtId="0" fontId="0" fillId="2" borderId="0" xfId="0" applyNumberFormat="1" applyFont="1" applyFill="1" applyBorder="1" applyAlignment="1">
      <alignment horizontal="general" vertical="top"/>
    </xf>
    <xf numFmtId="0" fontId="5" fillId="2" borderId="0" xfId="0" applyNumberFormat="1" applyFont="1" applyFill="1" applyBorder="1" applyAlignment="1">
      <alignment horizontal="center" vertical="top"/>
    </xf>
    <xf numFmtId="0" fontId="0" fillId="2" borderId="0" xfId="0" applyNumberFormat="1" applyFont="1" applyFill="1" applyBorder="1" applyAlignment="1">
      <alignment horizontal="general" vertical="top" wrapText="1"/>
    </xf>
    <xf numFmtId="0" fontId="5" fillId="2" borderId="0" xfId="0" applyNumberFormat="1" applyFont="1" applyFill="1" applyBorder="1" applyAlignment="1">
      <alignment horizontal="general" vertical="top" wrapText="1"/>
    </xf>
    <xf numFmtId="0" fontId="0" fillId="0" borderId="0" xfId="0" applyNumberFormat="1" applyFont="1" applyFill="1" applyBorder="1" applyAlignment="1">
      <alignment horizontal="right" vertical="bottom"/>
    </xf>
    <xf numFmtId="0" fontId="0" fillId="0" borderId="0" xfId="0" applyNumberFormat="1" applyFont="1" applyFill="1" applyBorder="1" applyAlignment="1">
      <alignment horizontal="left" vertical="bottom"/>
    </xf>
    <xf numFmtId="0" fontId="0" fillId="8" borderId="0" xfId="0" applyNumberFormat="1" applyFont="1" applyFill="1" applyBorder="1" applyAlignment="1">
      <alignment horizontal="general" vertical="bottom"/>
    </xf>
    <xf numFmtId="0" fontId="5" fillId="8" borderId="0" xfId="0" applyNumberFormat="1" applyFont="1" applyFill="1" applyBorder="1" applyAlignment="1">
      <alignment horizontal="center" vertical="bottom"/>
    </xf>
    <xf numFmtId="0" fontId="0" fillId="8" borderId="0" xfId="0" applyNumberFormat="1" applyFont="1" applyFill="1" applyBorder="1" applyAlignment="1">
      <alignment horizontal="center" vertical="bottom"/>
    </xf>
    <xf numFmtId="0" fontId="0" fillId="9" borderId="0" xfId="0" applyNumberFormat="1" applyFont="1" applyFill="1" applyBorder="1" applyAlignment="1">
      <alignment horizontal="general" vertical="bottom"/>
    </xf>
    <xf numFmtId="0" fontId="0" fillId="9" borderId="0" xfId="0" applyNumberFormat="1" applyFont="1" applyFill="1" applyBorder="1" applyAlignment="1">
      <alignment horizontal="center" vertical="bottom"/>
    </xf>
    <xf numFmtId="0" fontId="0" fillId="7" borderId="0" xfId="0" applyNumberFormat="1" applyFont="1" applyFill="1" applyBorder="1" applyAlignment="1">
      <alignment horizontal="center" vertical="bottom"/>
    </xf>
    <xf numFmtId="0" fontId="0" fillId="10" borderId="0" xfId="0" applyNumberFormat="1" applyFont="1" applyFill="1" applyBorder="1" applyAlignment="1">
      <alignment horizontal="general" vertical="bottom"/>
    </xf>
    <xf numFmtId="0" fontId="0" fillId="10" borderId="0" xfId="0" applyNumberFormat="1" applyFont="1" applyFill="1" applyBorder="1" applyAlignment="1">
      <alignment horizontal="center" vertical="bottom"/>
    </xf>
    <xf numFmtId="0" fontId="0" fillId="11" borderId="0" xfId="0" applyNumberFormat="1" applyFont="1" applyFill="1" applyBorder="1" applyAlignment="1">
      <alignment horizontal="general" vertical="bottom"/>
    </xf>
    <xf numFmtId="0" fontId="0" fillId="11" borderId="0" xfId="0" applyNumberFormat="1" applyFont="1" applyFill="1" applyBorder="1" applyAlignment="1">
      <alignment horizontal="center" vertical="bottom"/>
    </xf>
    <xf numFmtId="0" fontId="0" fillId="12" borderId="0" xfId="0" applyNumberFormat="1" applyFont="1" applyFill="1" applyBorder="1" applyAlignment="1">
      <alignment horizontal="general" vertical="bottom"/>
    </xf>
    <xf numFmtId="0" fontId="0" fillId="12" borderId="0" xfId="0" applyNumberFormat="1" applyFont="1" applyFill="1" applyBorder="1" applyAlignment="1">
      <alignment horizontal="center" vertical="bottom"/>
    </xf>
    <xf numFmtId="0" fontId="0" fillId="13" borderId="0" xfId="0" applyNumberFormat="1" applyFont="1" applyFill="1" applyBorder="1" applyAlignment="1">
      <alignment horizontal="general" vertical="bottom"/>
    </xf>
    <xf numFmtId="0" fontId="0" fillId="13" borderId="0" xfId="0" applyNumberFormat="1" applyFont="1" applyFill="1" applyBorder="1" applyAlignment="1">
      <alignment horizontal="center" vertical="bottom"/>
    </xf>
    <xf numFmtId="0" fontId="0" fillId="13" borderId="0" xfId="0" applyNumberFormat="1" applyFont="1" applyFill="1" applyBorder="1" applyAlignment="1">
      <alignment horizontal="left" vertical="bottom"/>
    </xf>
    <xf numFmtId="0" fontId="5" fillId="12" borderId="0" xfId="0" applyNumberFormat="1" applyFont="1" applyFill="1" applyBorder="1" applyAlignment="1">
      <alignment horizontal="center" vertical="bottom"/>
    </xf>
    <xf numFmtId="0" fontId="0" fillId="14" borderId="0" xfId="0" applyNumberFormat="1" applyFont="1" applyFill="1" applyBorder="1" applyAlignment="1">
      <alignment horizontal="general" vertical="bottom"/>
    </xf>
    <xf numFmtId="0" fontId="0" fillId="14" borderId="0" xfId="0" applyNumberFormat="1" applyFont="1" applyFill="1" applyBorder="1" applyAlignment="1">
      <alignment horizontal="center" vertical="bottom"/>
    </xf>
    <xf numFmtId="0" fontId="0" fillId="15" borderId="0" xfId="0" applyNumberFormat="1" applyFont="1" applyFill="1" applyBorder="1" applyAlignment="1">
      <alignment horizontal="general" vertical="bottom"/>
    </xf>
    <xf numFmtId="0" fontId="0" fillId="15" borderId="0" xfId="0" applyNumberFormat="1" applyFont="1" applyFill="1" applyBorder="1" applyAlignment="1">
      <alignment horizontal="center" vertical="bottom"/>
    </xf>
    <xf numFmtId="0" fontId="7" fillId="0" borderId="0" xfId="0" applyFont="1"/>
    <xf numFmtId="0" fontId="8" fillId="0" borderId="0" xfId="0" applyNumberFormat="1" applyFont="1" applyFill="1" applyBorder="1" applyAlignment="1">
      <alignment horizontal="general" vertical="top" wrapText="1"/>
    </xf>
    <xf numFmtId="0" fontId="9" fillId="0" borderId="0" xfId="0" applyFont="1"/>
    <xf numFmtId="0" fontId="10" fillId="0" borderId="0" xfId="0" applyNumberFormat="1" applyFont="1" applyFill="1" applyBorder="1" applyAlignment="1">
      <alignment horizontal="general" vertical="top" wrapText="1"/>
    </xf>
  </cellXfs>
  <cellStyles count="1">
    <cellStyle name="Normal" xfId="0" builtinId="0"/>
  </cellStyles>
  <tableStyles defaultTableStyle="TableStyleMedium9" defaultPivotStyle="PivotStyleLight16"/>
</styleSheet>
</file>

<file path=xl/_rels/workbook.xml.rels><?xml version="1.0" encoding="UTF-8" standalone="yes"?><Relationships xmlns="http://schemas.openxmlformats.org/package/2006/relationships" ><Relationship Id="rId1" Type="http://schemas.openxmlformats.org/officeDocument/2006/relationships/styles" Target="styles.xml" /><Relationship Id="rId2" Type="http://schemas.openxmlformats.org/officeDocument/2006/relationships/sharedStrings" Target="sharedStrings.xml" /><Relationship Id="rId3" Type="http://schemas.openxmlformats.org/officeDocument/2006/relationships/theme" Target="theme/theme1.xml" /><Relationship Id="rId4" Type="http://schemas.openxmlformats.org/officeDocument/2006/relationships/worksheet" Target="worksheets/sheet1.xml" /><Relationship Id="rId5" Type="http://schemas.openxmlformats.org/officeDocument/2006/relationships/worksheet" Target="worksheets/sheet2.xml" /><Relationship Id="rId6" Type="http://schemas.openxmlformats.org/officeDocument/2006/relationships/worksheet" Target="worksheets/sheet3.xml" /><Relationship Id="rId7" Type="http://schemas.openxmlformats.org/officeDocument/2006/relationships/worksheet" Target="worksheets/sheet4.xml" /><Relationship Id="rId8" Type="http://schemas.openxmlformats.org/officeDocument/2006/relationships/worksheet" Target="worksheets/sheet5.xml" /><Relationship Id="rId9" Type="http://schemas.openxmlformats.org/officeDocument/2006/relationships/worksheet" Target="worksheets/sheet6.xml" /><Relationship Id="rId10" Type="http://schemas.openxmlformats.org/officeDocument/2006/relationships/worksheet" Target="worksheets/sheet7.xml" /><Relationship Id="rId11" Type="http://schemas.openxmlformats.org/officeDocument/2006/relationships/worksheet" Target="worksheets/sheet8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MS P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MS P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E75"/>
  <sheetViews>
    <sheetView showGridLines="1" tabSelected="1" workbookViewId="0" topLeftCell="A1">
      <selection activeCell="B1" sqref="B1"/>
    </sheetView>
  </sheetViews>
  <sheetFormatPr defaultRowHeight="15"/>
  <cols>
    <col min="1" max="1" width="3.5078125" style="55" customWidth="1"/>
    <col min="2" max="2" width="34.13671875" style="44" customWidth="1"/>
    <col min="3" max="3" width="18.5234375" customWidth="1"/>
    <col min="4" max="4" width="4.23046875" customWidth="1"/>
    <col min="5" max="6" width="8.0" customWidth="1"/>
  </cols>
  <sheetData>
    <row r="1" spans="2:5" s="51" customFormat="1" ht="38.0" customHeight="1">
      <c r="B1" s="56" t="s">
        <v>0</v>
      </c>
      <c r="C1" s="52" t="s">
        <v>1</v>
      </c>
      <c r="D1" s="52" t="s">
        <v>2</v>
      </c>
      <c r="E1" s="50" t="s">
        <v>3</v>
      </c>
    </row>
    <row r="2" spans="2:5">
      <c r="B2" s="55" t="s">
        <v>4</v>
      </c>
      <c r="C2" s="44" t="s">
        <v>5</v>
      </c>
      <c r="D2" s="21">
        <f>IF(E2=B2,1,0)</f>
        <v>1.0</v>
      </c>
      <c r="E2" s="21" t="s">
        <v>4</v>
      </c>
    </row>
    <row r="3" spans="2:5" ht="29.0" customHeight="1">
      <c r="B3" s="55" t="s">
        <v>6</v>
      </c>
      <c r="C3" s="44" t="s">
        <v>7</v>
      </c>
    </row>
    <row r="4" spans="2:5" ht="18.0" customHeight="1">
      <c r="B4" s="55" t="s">
        <v>8</v>
      </c>
      <c r="C4" s="44" t="s">
        <v>9</v>
      </c>
    </row>
    <row r="5" spans="2:5" ht="18.0" customHeight="1">
      <c r="B5" s="55" t="s">
        <v>10</v>
      </c>
    </row>
    <row r="6" spans="2:5">
      <c r="B6" s="55" t="s">
        <v>11</v>
      </c>
    </row>
    <row r="7" spans="2:5">
      <c r="B7" s="55" t="s">
        <v>12</v>
      </c>
    </row>
    <row r="8" spans="2:5">
      <c r="B8" s="55" t="s">
        <v>13</v>
      </c>
      <c r="C8" s="44" t="s">
        <v>14</v>
      </c>
    </row>
    <row r="9" spans="2:5" ht="53.0" customHeight="1">
      <c r="B9" s="55" t="s">
        <v>15</v>
      </c>
      <c r="C9" s="44" t="s">
        <v>16</v>
      </c>
    </row>
    <row r="10" spans="2:5" ht="25.0" customHeight="1">
      <c r="B10" s="55" t="s">
        <v>17</v>
      </c>
      <c r="C10" s="44" t="s">
        <v>18</v>
      </c>
    </row>
    <row r="11" spans="2:5" ht="28.0" customHeight="1">
      <c r="B11" s="55" t="s">
        <v>19</v>
      </c>
    </row>
    <row r="12" spans="2:5">
      <c r="B12" s="55" t="s">
        <v>20</v>
      </c>
    </row>
    <row r="13" spans="2:5">
      <c r="B13" s="55" t="s">
        <v>21</v>
      </c>
    </row>
    <row r="14" spans="2:5">
      <c r="B14" s="55" t="s">
        <v>22</v>
      </c>
    </row>
    <row r="15" spans="2:5" ht="28.0" customHeight="1">
      <c r="B15" s="55" t="s">
        <v>23</v>
      </c>
      <c r="C15" s="44" t="s">
        <v>24</v>
      </c>
    </row>
    <row r="16" spans="2:5">
      <c r="B16" s="55" t="s">
        <v>25</v>
      </c>
      <c r="C16" s="44" t="s">
        <v>26</v>
      </c>
    </row>
    <row r="17" spans="2:5" ht="28.0" customHeight="1">
      <c r="B17" s="55" t="s">
        <v>27</v>
      </c>
      <c r="C17" s="44" t="s">
        <v>28</v>
      </c>
    </row>
    <row r="18" spans="2:5" ht="29.0" customHeight="1">
      <c r="B18" s="55" t="s">
        <v>29</v>
      </c>
      <c r="C18" s="44" t="s">
        <v>30</v>
      </c>
    </row>
    <row r="19" spans="2:5">
      <c r="B19" s="55" t="s">
        <v>31</v>
      </c>
      <c r="C19" s="44" t="s">
        <v>32</v>
      </c>
    </row>
    <row r="20" spans="2:5">
      <c r="B20" s="55" t="s">
        <v>33</v>
      </c>
      <c r="C20" s="44" t="s">
        <v>34</v>
      </c>
    </row>
    <row r="21" spans="2:5" ht="25.0" customHeight="1">
      <c r="B21" s="55" t="s">
        <v>35</v>
      </c>
      <c r="C21" s="44" t="s">
        <v>36</v>
      </c>
    </row>
    <row r="22" spans="2:5" ht="23.0" customHeight="1">
      <c r="B22" s="55" t="s">
        <v>37</v>
      </c>
      <c r="C22" s="44" t="s">
        <v>38</v>
      </c>
    </row>
    <row r="23" spans="2:5" ht="32.0" customHeight="1">
      <c r="B23" s="55" t="s">
        <v>39</v>
      </c>
      <c r="C23" s="44" t="s">
        <v>40</v>
      </c>
    </row>
    <row r="24" spans="2:5">
      <c r="B24" s="55" t="s">
        <v>41</v>
      </c>
    </row>
    <row r="25" spans="2:5">
      <c r="B25" s="55" t="s">
        <v>42</v>
      </c>
    </row>
    <row r="26" spans="2:5" ht="25.0" customHeight="1">
      <c r="B26" s="55" t="s">
        <v>43</v>
      </c>
      <c r="C26" s="44" t="s">
        <v>44</v>
      </c>
    </row>
    <row r="27" spans="2:5" ht="25.0" customHeight="1">
      <c r="B27" s="55" t="s">
        <v>45</v>
      </c>
      <c r="C27" s="44" t="s">
        <v>46</v>
      </c>
    </row>
    <row r="29" spans="2:5">
      <c r="B29" s="55" t="s">
        <v>47</v>
      </c>
    </row>
    <row r="30" spans="2:5" ht="13.0" customHeight="1">
      <c r="B30" s="55" t="s">
        <v>48</v>
      </c>
    </row>
    <row r="31" spans="2:5" ht="32.0" customHeight="1">
      <c r="B31" s="55" t="s">
        <v>49</v>
      </c>
    </row>
    <row r="32" spans="2:5" ht="36.0" customHeight="1">
      <c r="B32" s="44" t="s">
        <v>50</v>
      </c>
      <c r="C32" s="21" t="s">
        <v>51</v>
      </c>
    </row>
    <row r="33" spans="2:5">
      <c r="B33" s="23" t="s">
        <v>52</v>
      </c>
    </row>
    <row r="34" spans="2:5">
      <c r="B34" s="44" t="s">
        <v>53</v>
      </c>
    </row>
    <row r="35" spans="2:5" ht="24.0" customHeight="1">
      <c r="B35" s="44" t="s">
        <v>54</v>
      </c>
      <c r="C35" s="21" t="s">
        <v>55</v>
      </c>
    </row>
    <row r="36" spans="2:5">
      <c r="B36" s="44" t="s">
        <v>56</v>
      </c>
    </row>
    <row r="37" spans="2:5">
      <c r="B37" s="44" t="s">
        <v>57</v>
      </c>
    </row>
    <row r="38" spans="2:5">
      <c r="B38" s="44" t="s">
        <v>58</v>
      </c>
      <c r="C38" s="23" t="s">
        <v>59</v>
      </c>
    </row>
    <row r="39" spans="2:5">
      <c r="B39" s="44" t="s">
        <v>60</v>
      </c>
      <c r="C39" s="21" t="s">
        <v>61</v>
      </c>
    </row>
    <row r="40" spans="2:5">
      <c r="B40" s="44" t="s">
        <v>62</v>
      </c>
      <c r="C40" s="21" t="s">
        <v>63</v>
      </c>
    </row>
    <row r="41" spans="2:5">
      <c r="B41" s="44" t="s">
        <v>64</v>
      </c>
      <c r="C41" s="21" t="s">
        <v>65</v>
      </c>
    </row>
    <row r="42" spans="2:5" ht="42.0" customHeight="1">
      <c r="B42" s="44" t="s">
        <v>66</v>
      </c>
    </row>
    <row r="43" spans="2:5">
      <c r="B43" s="44" t="s">
        <v>67</v>
      </c>
    </row>
    <row r="45" spans="2:5">
      <c r="B45" s="80" t="s">
        <v>68</v>
      </c>
      <c r="C45" s="21" t="s">
        <v>69</v>
      </c>
    </row>
    <row r="46" spans="2:5">
      <c r="B46" s="82" t="s">
        <v>70</v>
      </c>
      <c r="C46" s="21" t="s">
        <v>71</v>
      </c>
    </row>
    <row r="47" spans="2:5">
      <c r="B47" s="44" t="s">
        <v>72</v>
      </c>
      <c r="C47" s="21" t="s">
        <v>73</v>
      </c>
    </row>
    <row r="48" spans="2:5">
      <c r="B48" s="44" t="s">
        <v>74</v>
      </c>
      <c r="C48" s="21" t="s">
        <v>75</v>
      </c>
    </row>
    <row r="49" spans="2:5">
      <c r="B49" s="44" t="s">
        <v>76</v>
      </c>
      <c r="C49" s="21" t="s">
        <v>77</v>
      </c>
    </row>
    <row r="50" spans="2:5" ht="18.0" customHeight="1">
      <c r="B50" s="44" t="s">
        <v>78</v>
      </c>
      <c r="C50" s="21" t="s">
        <v>79</v>
      </c>
    </row>
    <row r="51" spans="2:5">
      <c r="B51" s="44" t="s">
        <v>80</v>
      </c>
    </row>
    <row r="52" spans="2:5">
      <c r="B52" s="44" t="s">
        <v>81</v>
      </c>
      <c r="C52" s="21" t="s">
        <v>82</v>
      </c>
    </row>
    <row r="53" spans="2:5">
      <c r="B53" s="44" t="s">
        <v>83</v>
      </c>
      <c r="C53" s="21" t="s">
        <v>84</v>
      </c>
    </row>
    <row r="54" spans="2:5">
      <c r="B54" s="44" t="s">
        <v>85</v>
      </c>
      <c r="C54" s="21" t="s">
        <v>86</v>
      </c>
    </row>
    <row r="55" spans="2:5">
      <c r="B55" s="44" t="s">
        <v>87</v>
      </c>
      <c r="C55" s="21" t="s">
        <v>88</v>
      </c>
    </row>
    <row r="57" spans="2:5" ht="34.0" customHeight="1">
      <c r="B57" s="44" t="s">
        <v>89</v>
      </c>
    </row>
    <row r="58" spans="2:5">
      <c r="B58" s="44" t="s">
        <v>90</v>
      </c>
      <c r="C58" s="21" t="s">
        <v>91</v>
      </c>
    </row>
    <row r="59" spans="2:5">
      <c r="B59" s="44" t="s">
        <v>209</v>
      </c>
      <c r="C59" t="s">
        <v>211</v>
      </c>
    </row>
    <row r="60" spans="2:5"/>
    <row r="61" spans="2:5"/>
    <row r="62" spans="2:5">
      <c r="B62" s="44" t="s">
        <v>92</v>
      </c>
      <c r="C62" s="21" t="s">
        <v>93</v>
      </c>
    </row>
    <row r="63" spans="2:5">
      <c r="B63" s="44" t="s">
        <v>94</v>
      </c>
      <c r="C63" s="21" t="s">
        <v>95</v>
      </c>
    </row>
    <row r="64" spans="2:5">
      <c r="B64" s="44" t="s">
        <v>96</v>
      </c>
    </row>
    <row r="65" spans="2:5"/>
    <row r="66" spans="2:5"/>
    <row r="67" spans="2:5"/>
    <row r="68" spans="2:5"/>
    <row r="69" spans="2:5"/>
    <row r="70" spans="2:5">
      <c r="B70" s="44" t="s">
        <v>97</v>
      </c>
    </row>
    <row r="71" spans="2:5">
      <c r="B71" s="44" t="s">
        <v>98</v>
      </c>
      <c r="C71" s="21" t="s">
        <v>99</v>
      </c>
    </row>
    <row r="74" spans="2:5">
      <c r="B74" s="44" t="s">
        <v>100</v>
      </c>
    </row>
    <row r="75" spans="2:5">
      <c r="B75" s="44" t="s">
        <v>101</v>
      </c>
      <c r="C75" s="21" t="s">
        <v>102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>
  <dimension ref="A1:AM56"/>
  <sheetViews>
    <sheetView showGridLines="1" workbookViewId="0" topLeftCell="A1">
      <selection activeCell="A1" sqref="A1"/>
    </sheetView>
  </sheetViews>
  <sheetFormatPr defaultRowHeight="15"/>
  <cols>
    <col min="1" max="1" width="24.265625" style="23" customWidth="1"/>
    <col min="2" max="2" width="3.5078125" style="23" customWidth="1"/>
    <col min="3" max="3" width="4.578125" style="23" customWidth="1"/>
    <col min="4" max="4" width="3.69921875" style="23" customWidth="1"/>
    <col min="5" max="5" width="1.94921875" customWidth="1"/>
    <col min="6" max="6" width="4.66796875" style="58" customWidth="1"/>
    <col min="7" max="8" width="3.2578125" style="23" customWidth="1"/>
    <col min="9" max="14" width="3.2578125" customWidth="1"/>
    <col min="15" max="15" width="3.2578125" style="57" customWidth="1"/>
    <col min="16" max="16" width="1.9375" style="71" customWidth="1"/>
    <col min="17" max="17" width="2.640625" style="21" customWidth="1"/>
    <col min="18" max="18" width="4.82421875" customWidth="1"/>
    <col min="19" max="19" width="5.1875" customWidth="1"/>
    <col min="20" max="20" width="3.8203125" style="23" customWidth="1"/>
    <col min="21" max="21" width="9.06640625" style="23" customWidth="1"/>
    <col min="22" max="22" width="5.1328125" customWidth="1"/>
    <col min="23" max="23" width="4.8046875" customWidth="1"/>
    <col min="24" max="27" width="2.18359375" customWidth="1"/>
    <col min="28" max="28" width="8.88671875" customWidth="1"/>
    <col min="29" max="29" width="8.0" customWidth="1"/>
    <col min="30" max="30" width="8.88671875" customWidth="1"/>
    <col min="31" max="31" width="5.1328125" customWidth="1"/>
    <col min="32" max="33" width="8.0" customWidth="1"/>
    <col min="34" max="34" width="8.88671875" customWidth="1"/>
    <col min="35" max="38" width="8.0" customWidth="1"/>
    <col min="39" max="39" width="21.84765625" customWidth="1"/>
    <col min="40" max="40" width="8.0" customWidth="1"/>
  </cols>
  <sheetData>
    <row r="2" spans="1:39" ht="18.0" customHeight="1">
      <c r="A2" s="23" t="s">
        <v>103</v>
      </c>
      <c r="AD2" s="23">
        <v>86.0</v>
      </c>
      <c r="AE2" s="23" t="s">
        <v>104</v>
      </c>
      <c r="AF2" s="21">
        <v>1.7</v>
      </c>
      <c r="AL2" s="21" t="s">
        <v>105</v>
      </c>
      <c r="AM2" s="21" t="s">
        <v>106</v>
      </c>
    </row>
    <row r="3" spans="1:39" ht="18.0" customHeight="1">
      <c r="A3" s="35" t="s">
        <v>107</v>
      </c>
      <c r="B3" s="35" t="s">
        <v>108</v>
      </c>
      <c r="C3" s="74" t="s">
        <v>109</v>
      </c>
      <c r="D3" s="35" t="s">
        <v>110</v>
      </c>
      <c r="E3" s="35" t="s">
        <v>110</v>
      </c>
      <c r="F3" s="35" t="s">
        <v>110</v>
      </c>
      <c r="G3" s="35" t="s">
        <v>110</v>
      </c>
      <c r="H3" s="35" t="s">
        <v>110</v>
      </c>
      <c r="I3" s="35" t="s">
        <v>110</v>
      </c>
      <c r="J3" s="35" t="s">
        <v>110</v>
      </c>
      <c r="K3" s="35" t="s">
        <v>110</v>
      </c>
      <c r="L3" s="35" t="s">
        <v>110</v>
      </c>
      <c r="M3" s="35" t="s">
        <v>110</v>
      </c>
      <c r="O3" s="35" t="s">
        <v>105</v>
      </c>
      <c r="Q3" s="35" t="s">
        <v>111</v>
      </c>
      <c r="R3" s="24" t="s">
        <v>112</v>
      </c>
      <c r="S3" s="24" t="s">
        <v>113</v>
      </c>
      <c r="T3" s="24" t="s">
        <v>114</v>
      </c>
      <c r="U3" s="24" t="s">
        <v>115</v>
      </c>
      <c r="V3" s="22" t="s">
        <v>116</v>
      </c>
      <c r="Y3" s="71"/>
      <c r="Z3" s="71"/>
      <c r="AD3" s="23">
        <v>81.0</v>
      </c>
      <c r="AE3" s="23" t="s">
        <v>117</v>
      </c>
      <c r="AF3" s="21">
        <v>2.0</v>
      </c>
      <c r="AL3" s="21" t="s">
        <v>111</v>
      </c>
      <c r="AM3" s="21" t="s">
        <v>118</v>
      </c>
    </row>
    <row r="4" spans="1:39" ht="18.0" customHeight="1">
      <c r="A4" s="28" t="s">
        <v>119</v>
      </c>
      <c r="B4" s="76">
        <v>2.0</v>
      </c>
      <c r="C4" s="21"/>
      <c r="D4" s="21"/>
      <c r="E4" s="21"/>
      <c r="F4" s="21"/>
      <c r="O4" s="21"/>
      <c r="Q4" s="23">
        <v>3.0</v>
      </c>
      <c r="R4" s="23">
        <v>0.5</v>
      </c>
      <c r="S4" s="23">
        <v>0.5</v>
      </c>
      <c r="U4" s="23">
        <f>(0.5*B4+0.5*C4)*R4+(D4+F4+O4)*S4/3</f>
        <v>0.5</v>
      </c>
      <c r="V4" s="21">
        <f>U4*Q4</f>
        <v>1.5</v>
      </c>
      <c r="AD4" s="23">
        <v>76.0</v>
      </c>
      <c r="AE4" s="23">
        <v>2.0</v>
      </c>
      <c r="AF4" s="21">
        <v>2.3</v>
      </c>
    </row>
    <row r="5" spans="1:39" ht="18.0" customHeight="1">
      <c r="A5" s="28" t="s">
        <v>120</v>
      </c>
      <c r="B5" s="76" t="s">
        <v>117</v>
      </c>
      <c r="C5" s="78" t="s">
        <v>121</v>
      </c>
      <c r="D5" s="40">
        <v>1.0</v>
      </c>
      <c r="E5" s="40">
        <v>1.0</v>
      </c>
      <c r="F5" s="21"/>
      <c r="O5" s="21"/>
      <c r="Q5" s="23">
        <v>3.0</v>
      </c>
      <c r="R5" s="23">
        <v>0.5</v>
      </c>
      <c r="S5" s="23">
        <v>0.5</v>
      </c>
      <c r="U5" s="23" t="e">
        <f>(0.5*B5+0.5*C5)*R5+(D5+F5+O5)*S5/3</f>
        <v>#VALUE!</v>
      </c>
      <c r="V5" s="21" t="e">
        <f>U5*Q5</f>
        <v>#VALUE!</v>
      </c>
      <c r="AD5" s="41">
        <v>71.0</v>
      </c>
      <c r="AE5" s="23" t="s">
        <v>121</v>
      </c>
      <c r="AF5" s="21">
        <v>2.7</v>
      </c>
    </row>
    <row r="6" spans="1:39" s="21" customFormat="1" ht="18.0" customHeight="1">
      <c r="A6" s="28" t="s">
        <v>122</v>
      </c>
      <c r="B6" s="40" t="s">
        <v>104</v>
      </c>
      <c r="C6" s="21"/>
      <c r="D6" s="40">
        <v>1.0</v>
      </c>
      <c r="E6" s="40">
        <v>1.0</v>
      </c>
      <c r="F6" s="21"/>
      <c r="O6" s="21"/>
      <c r="Q6" s="23">
        <v>2.0</v>
      </c>
      <c r="R6" s="23">
        <v>0.5</v>
      </c>
      <c r="S6" s="23">
        <v>0.5</v>
      </c>
      <c r="U6" s="23" t="e">
        <f>(0.5*B6+0.5*C6)*R6+(D6+F6+O6)*S6/3</f>
        <v>#VALUE!</v>
      </c>
      <c r="V6" s="21" t="e">
        <f>U6*Q6</f>
        <v>#VALUE!</v>
      </c>
      <c r="AD6" s="23">
        <v>66.0</v>
      </c>
      <c r="AE6" s="23" t="s">
        <v>123</v>
      </c>
      <c r="AF6" s="21">
        <v>3.0</v>
      </c>
    </row>
    <row r="7" spans="1:39" ht="18.0" customHeight="1">
      <c r="A7" s="28" t="s">
        <v>124</v>
      </c>
      <c r="B7" s="21"/>
      <c r="C7" s="21"/>
      <c r="D7" s="21"/>
      <c r="E7" s="21"/>
      <c r="F7" s="21"/>
      <c r="O7" s="21"/>
      <c r="Q7" s="23">
        <v>2.0</v>
      </c>
      <c r="R7" s="23">
        <v>0.5</v>
      </c>
      <c r="S7" s="23">
        <v>0.5</v>
      </c>
      <c r="U7" s="23">
        <f>(0.5*B7+0.5*C7)*R7+(D7+F7+O7)*S7/3</f>
        <v>0.0</v>
      </c>
      <c r="V7" s="21">
        <f>U7*Q7</f>
        <v>0.0</v>
      </c>
      <c r="AD7" s="23">
        <v>61.0</v>
      </c>
      <c r="AE7" s="23">
        <v>3.0</v>
      </c>
      <c r="AF7" s="21">
        <v>3.3</v>
      </c>
    </row>
    <row r="8" spans="1:39" ht="18.0" customHeight="1">
      <c r="A8" s="23" t="s">
        <v>125</v>
      </c>
      <c r="B8" s="21"/>
      <c r="C8" s="21"/>
      <c r="D8" s="22"/>
      <c r="E8" s="21"/>
      <c r="F8" s="21"/>
      <c r="O8" s="21"/>
      <c r="Q8" s="23">
        <v>2.0</v>
      </c>
      <c r="R8" s="23">
        <v>0.5</v>
      </c>
      <c r="S8" s="23">
        <v>0.15</v>
      </c>
      <c r="T8" s="23">
        <v>0.35</v>
      </c>
      <c r="U8" s="23">
        <f>(B8+C8)/2*R8+(D8*S8)+O8*S10</f>
        <v>0.0</v>
      </c>
      <c r="V8" s="21">
        <f>U8*Q8</f>
        <v>0.0</v>
      </c>
      <c r="AD8" s="61">
        <v>56.0</v>
      </c>
      <c r="AE8" s="23" t="s">
        <v>126</v>
      </c>
      <c r="AF8" s="21">
        <v>3.7</v>
      </c>
    </row>
    <row r="9" spans="1:39" ht="18.0" customHeight="1">
      <c r="A9" s="23" t="s">
        <v>127</v>
      </c>
      <c r="B9" s="21"/>
      <c r="C9" s="21"/>
      <c r="D9" s="21"/>
      <c r="E9" s="21"/>
      <c r="F9" s="21"/>
      <c r="O9" s="21"/>
    </row>
    <row r="10" spans="1:39" ht="18.0" customHeight="1">
      <c r="A10" s="28" t="s">
        <v>128</v>
      </c>
      <c r="B10" s="76">
        <v>2.0</v>
      </c>
      <c r="C10" s="21"/>
      <c r="D10" s="21"/>
      <c r="E10" s="21"/>
      <c r="F10" s="21"/>
      <c r="O10" s="21"/>
      <c r="Q10" s="23">
        <v>1.0</v>
      </c>
      <c r="R10" s="23">
        <v>0.5</v>
      </c>
      <c r="S10" s="23">
        <v>0.5</v>
      </c>
      <c r="U10" s="23">
        <f>(0.5*B10+0.5*F10)*R10+(0.5*C10+0.5*O10)*S10</f>
        <v>0.5</v>
      </c>
      <c r="V10" s="21">
        <f>U10*Q10</f>
        <v>0.5</v>
      </c>
      <c r="AD10" s="23">
        <v>51.0</v>
      </c>
      <c r="AE10" s="23" t="s">
        <v>129</v>
      </c>
      <c r="AF10" s="21">
        <v>4.0</v>
      </c>
    </row>
    <row r="11" spans="1:39" ht="18.0" customHeight="1">
      <c r="A11" s="28" t="s">
        <v>130</v>
      </c>
      <c r="B11" s="21"/>
      <c r="C11" s="21"/>
      <c r="D11" s="21"/>
      <c r="E11" s="21"/>
      <c r="F11" s="21"/>
      <c r="O11" s="21"/>
      <c r="Q11" s="23">
        <v>1.0</v>
      </c>
      <c r="R11" s="23">
        <v>0.5</v>
      </c>
      <c r="S11" s="23">
        <v>0.5</v>
      </c>
      <c r="U11" s="23">
        <f>(B11+F11)*R11+(Q11+O11)*S11</f>
        <v>0.5</v>
      </c>
      <c r="V11" s="21">
        <f>U11*Q11</f>
        <v>0.5</v>
      </c>
      <c r="AD11" s="64">
        <v>46.0</v>
      </c>
      <c r="AE11" s="23">
        <v>4.0</v>
      </c>
      <c r="AF11" s="21">
        <v>4.3</v>
      </c>
    </row>
    <row r="12" spans="1:39" ht="18.0" customHeight="1">
      <c r="A12" s="28" t="s">
        <v>131</v>
      </c>
      <c r="B12" s="21"/>
      <c r="C12" s="21"/>
      <c r="D12" s="21"/>
      <c r="E12" s="21"/>
      <c r="F12" s="21"/>
      <c r="Q12" s="23">
        <v>1.0</v>
      </c>
      <c r="R12" s="23">
        <v>1.0</v>
      </c>
      <c r="U12" s="23">
        <f>(B12+F12)*R12+(Q12+O12)*S12</f>
        <v>0.0</v>
      </c>
      <c r="V12" s="21">
        <f>U12*Q12</f>
        <v>0.0</v>
      </c>
      <c r="AD12" s="23">
        <v>41.0</v>
      </c>
      <c r="AE12" s="23" t="s">
        <v>132</v>
      </c>
      <c r="AF12" s="21">
        <v>4.7</v>
      </c>
    </row>
    <row r="13" spans="1:39" ht="18.0" customHeight="1">
      <c r="A13" s="28" t="s">
        <v>133</v>
      </c>
      <c r="B13" s="21"/>
      <c r="C13" s="21"/>
      <c r="D13" s="21"/>
      <c r="E13" s="21"/>
      <c r="F13" s="21"/>
      <c r="Q13" s="23">
        <v>1.0</v>
      </c>
      <c r="R13" s="23">
        <v>1.0</v>
      </c>
      <c r="U13" s="23">
        <f>(B13+F13)*R13+(Q13+O13)*S13</f>
        <v>0.0</v>
      </c>
      <c r="V13" s="21">
        <f>U13*Q13</f>
        <v>0.0</v>
      </c>
      <c r="AD13" s="23">
        <v>36.0</v>
      </c>
      <c r="AE13" s="23" t="s">
        <v>134</v>
      </c>
    </row>
    <row r="14" spans="1:39" ht="18.0" customHeight="1">
      <c r="A14" s="28" t="s">
        <v>135</v>
      </c>
      <c r="B14" s="76" t="s">
        <v>117</v>
      </c>
      <c r="C14" s="21"/>
      <c r="Q14" s="23">
        <v>1.0</v>
      </c>
      <c r="R14" s="23">
        <v>1.0</v>
      </c>
      <c r="U14" s="23" t="e">
        <f>(B14+F14)*R14+(Q14+O14)*S14</f>
        <v>#VALUE!</v>
      </c>
      <c r="V14" s="21" t="e">
        <f>U14*Q14</f>
        <v>#VALUE!</v>
      </c>
      <c r="AD14" s="23">
        <v>31.0</v>
      </c>
      <c r="AE14" s="23">
        <v>5.0</v>
      </c>
    </row>
    <row r="15" spans="1:39" ht="18.0" customHeight="1">
      <c r="U15" s="21"/>
      <c r="V15" s="21"/>
      <c r="W15" s="21"/>
      <c r="AD15" s="23">
        <v>26.0</v>
      </c>
      <c r="AE15" s="23" t="s">
        <v>136</v>
      </c>
    </row>
    <row r="16" spans="1:39" ht="18.0" customHeight="1">
      <c r="A16" s="33" t="s">
        <v>137</v>
      </c>
      <c r="B16" s="23" t="e">
        <f>(B4*Q4+B5*Q5+B6*Q6+B7*Q7+B10*Q10+B11*Q11+B12*Q12)</f>
        <v>#VALUE!</v>
      </c>
      <c r="Q16" s="21"/>
      <c r="U16" s="21"/>
      <c r="AB16" s="21"/>
      <c r="AD16" s="64">
        <v>21.0</v>
      </c>
      <c r="AE16" s="23">
        <v>6.0</v>
      </c>
    </row>
    <row r="17" spans="1:39" ht="18.0" customHeight="1">
      <c r="A17" s="33" t="s">
        <v>138</v>
      </c>
      <c r="B17" s="33" t="e">
        <f>B16/13</f>
        <v>#VALUE!</v>
      </c>
      <c r="Q17" s="21"/>
    </row>
    <row r="18" spans="1:39" ht="18.0" customHeight="1">
      <c r="AD18" s="23">
        <v>91.0</v>
      </c>
      <c r="AE18" s="23">
        <v>1.0</v>
      </c>
      <c r="AF18" s="21">
        <v>1.3</v>
      </c>
      <c r="AL18" s="21" t="s">
        <v>139</v>
      </c>
      <c r="AM18" s="21" t="s">
        <v>140</v>
      </c>
    </row>
    <row r="19" spans="1:39" ht="18.0" customHeight="1">
      <c r="A19" s="23" t="s">
        <v>141</v>
      </c>
      <c r="AD19" s="23">
        <v>86.0</v>
      </c>
      <c r="AE19" s="23" t="s">
        <v>104</v>
      </c>
      <c r="AF19" s="21">
        <v>1.7</v>
      </c>
      <c r="AL19" s="21" t="s">
        <v>105</v>
      </c>
      <c r="AM19" s="21" t="s">
        <v>106</v>
      </c>
    </row>
    <row r="20" spans="1:39" ht="18.0" customHeight="1">
      <c r="A20" s="35" t="s">
        <v>107</v>
      </c>
      <c r="B20" s="35" t="s">
        <v>108</v>
      </c>
      <c r="C20" s="74" t="s">
        <v>109</v>
      </c>
      <c r="D20" s="35" t="s">
        <v>110</v>
      </c>
      <c r="F20" s="35" t="s">
        <v>110</v>
      </c>
      <c r="O20" s="35" t="s">
        <v>105</v>
      </c>
      <c r="Q20" s="35" t="s">
        <v>111</v>
      </c>
      <c r="R20" s="24" t="s">
        <v>112</v>
      </c>
      <c r="S20" s="24" t="s">
        <v>113</v>
      </c>
      <c r="T20" s="24" t="s">
        <v>114</v>
      </c>
      <c r="U20" s="24" t="s">
        <v>115</v>
      </c>
      <c r="V20" s="22" t="s">
        <v>116</v>
      </c>
      <c r="Y20" s="71"/>
      <c r="Z20" s="71"/>
      <c r="AD20" s="23">
        <v>81.0</v>
      </c>
      <c r="AE20" s="23" t="s">
        <v>117</v>
      </c>
      <c r="AF20" s="21">
        <v>2.0</v>
      </c>
      <c r="AL20" s="21" t="s">
        <v>111</v>
      </c>
      <c r="AM20" s="21" t="s">
        <v>118</v>
      </c>
    </row>
    <row r="21" spans="1:39" ht="15.0" customHeight="1">
      <c r="A21" s="28" t="s">
        <v>119</v>
      </c>
      <c r="B21" s="60">
        <v>3.0</v>
      </c>
      <c r="C21" s="41">
        <v>1.0</v>
      </c>
      <c r="D21" s="41">
        <v>1.0</v>
      </c>
      <c r="F21" s="61">
        <v>3.0</v>
      </c>
      <c r="O21" s="41">
        <v>2.0</v>
      </c>
      <c r="Q21" s="23">
        <v>3.0</v>
      </c>
      <c r="R21" s="23">
        <v>0.5</v>
      </c>
      <c r="S21" s="23">
        <v>0.5</v>
      </c>
      <c r="U21" s="23">
        <f>(0.5*B21+0.5*C21)*R21+(D21+F21+O21)*S21/3</f>
        <v>2.0</v>
      </c>
      <c r="V21" s="21">
        <f>U21*Q21</f>
        <v>6.0</v>
      </c>
      <c r="AD21" s="23">
        <v>76.0</v>
      </c>
      <c r="AE21" s="23">
        <v>2.0</v>
      </c>
      <c r="AF21" s="21">
        <v>2.3</v>
      </c>
    </row>
    <row r="22" spans="1:39" ht="18.0" customHeight="1">
      <c r="A22" s="28" t="s">
        <v>120</v>
      </c>
      <c r="B22" s="61">
        <v>3.7</v>
      </c>
      <c r="C22" s="64">
        <v>4.7</v>
      </c>
      <c r="D22" s="41">
        <v>1.0</v>
      </c>
      <c r="F22" s="64">
        <v>4.0</v>
      </c>
      <c r="O22" s="41">
        <v>2.0</v>
      </c>
      <c r="Q22" s="23">
        <v>3.0</v>
      </c>
      <c r="R22" s="23">
        <v>0.5</v>
      </c>
      <c r="S22" s="23">
        <v>0.5</v>
      </c>
      <c r="U22" s="23">
        <f>(0.5*B22+0.5*C22)*R22+(D22+F22+O22)*S22/3</f>
        <v>3.2666666666666666</v>
      </c>
      <c r="V22" s="21">
        <f>U22*Q22</f>
        <v>9.8</v>
      </c>
      <c r="AD22" s="41">
        <v>71.0</v>
      </c>
      <c r="AE22" s="23" t="s">
        <v>121</v>
      </c>
      <c r="AF22" s="21">
        <v>2.7</v>
      </c>
    </row>
    <row r="23" spans="1:39" ht="15.0" customHeight="1">
      <c r="A23" s="28" t="s">
        <v>122</v>
      </c>
      <c r="B23" s="41">
        <v>1.0</v>
      </c>
      <c r="C23" s="23">
        <v>4.0</v>
      </c>
      <c r="D23" s="64">
        <v>6.0</v>
      </c>
      <c r="F23" s="41">
        <v>1.7</v>
      </c>
      <c r="Q23" s="23">
        <v>2.0</v>
      </c>
      <c r="R23" s="23">
        <v>0.5</v>
      </c>
      <c r="S23" s="23">
        <v>0.5</v>
      </c>
      <c r="U23" s="23">
        <f>(0.5*B23+0.5*C23)*R23+(D23+F23+O23)*S23/3</f>
        <v>2.533333333333333</v>
      </c>
      <c r="V23" s="21">
        <f>U23*Q23</f>
        <v>5.066666666666666</v>
      </c>
      <c r="AD23" s="23">
        <v>66.0</v>
      </c>
      <c r="AE23" s="23" t="s">
        <v>123</v>
      </c>
      <c r="AF23" s="21">
        <v>3.0</v>
      </c>
    </row>
    <row r="24" spans="1:39" ht="15.0" customHeight="1">
      <c r="A24" s="28" t="s">
        <v>124</v>
      </c>
      <c r="B24" s="64">
        <v>4.0</v>
      </c>
      <c r="C24" s="41">
        <v>1.0</v>
      </c>
      <c r="D24" s="41">
        <v>2.0</v>
      </c>
      <c r="F24" s="64">
        <v>4.7</v>
      </c>
      <c r="O24" s="21"/>
      <c r="Q24" s="23">
        <v>2.0</v>
      </c>
      <c r="R24" s="23">
        <v>0.5</v>
      </c>
      <c r="S24" s="23">
        <v>0.5</v>
      </c>
      <c r="U24" s="23">
        <f>(0.5*B24+0.5*C24)*R24+(D24+F24+O24)*S24/3</f>
        <v>2.3666666666666667</v>
      </c>
      <c r="V24" s="21">
        <f>U24*Q24</f>
        <v>4.733333333333333</v>
      </c>
      <c r="AD24" s="23">
        <v>61.0</v>
      </c>
      <c r="AE24" s="23">
        <v>3.0</v>
      </c>
      <c r="AF24" s="21">
        <v>3.3</v>
      </c>
    </row>
    <row r="25" spans="1:39" ht="18.0" customHeight="1">
      <c r="A25" s="23" t="s">
        <v>125</v>
      </c>
      <c r="B25" s="64">
        <v>4.0</v>
      </c>
      <c r="C25" s="41">
        <v>1.0</v>
      </c>
      <c r="D25" s="40">
        <v>2.3</v>
      </c>
      <c r="F25" s="23"/>
      <c r="O25" s="64">
        <v>4.0</v>
      </c>
      <c r="Q25" s="23">
        <v>2.0</v>
      </c>
      <c r="R25" s="23">
        <v>0.5</v>
      </c>
      <c r="S25" s="23">
        <v>0.15</v>
      </c>
      <c r="T25" s="23">
        <v>0.35</v>
      </c>
      <c r="U25" s="23">
        <f>(B25+C25)/2*R25+(D25*S25)+O25*S27</f>
        <v>3.5949999999999998</v>
      </c>
      <c r="V25" s="21">
        <f>U25*Q25</f>
        <v>7.1899999999999995</v>
      </c>
      <c r="AD25" s="61">
        <v>56.0</v>
      </c>
      <c r="AE25" s="23" t="s">
        <v>126</v>
      </c>
      <c r="AF25" s="21">
        <v>3.7</v>
      </c>
    </row>
    <row r="26" spans="1:39" ht="18.0" customHeight="1">
      <c r="A26" s="23" t="s">
        <v>127</v>
      </c>
      <c r="D26" s="41">
        <v>2.0</v>
      </c>
      <c r="E26" s="21" t="s">
        <v>142</v>
      </c>
    </row>
    <row r="27" spans="1:39" ht="18.0" customHeight="1">
      <c r="A27" s="28" t="s">
        <v>128</v>
      </c>
      <c r="B27" s="61">
        <v>3.7</v>
      </c>
      <c r="C27" s="41">
        <v>2.0</v>
      </c>
      <c r="D27" s="41">
        <v>1.0</v>
      </c>
      <c r="F27" s="39">
        <v>1.0</v>
      </c>
      <c r="O27" s="41">
        <v>2.0</v>
      </c>
      <c r="Q27" s="23">
        <v>1.0</v>
      </c>
      <c r="R27" s="23">
        <v>0.5</v>
      </c>
      <c r="S27" s="23">
        <v>0.5</v>
      </c>
      <c r="U27" s="23">
        <f>(0.5*B27+0.5*F27)*R27+(0.5*C27+0.5*O27)*S27</f>
        <v>2.175</v>
      </c>
      <c r="V27" s="21">
        <f>U27*Q27</f>
        <v>2.175</v>
      </c>
      <c r="AD27" s="23">
        <v>51.0</v>
      </c>
      <c r="AE27" s="23" t="s">
        <v>129</v>
      </c>
      <c r="AF27" s="21">
        <v>4.0</v>
      </c>
    </row>
    <row r="28" spans="1:39" ht="13.0" customHeight="1">
      <c r="A28" s="28" t="s">
        <v>130</v>
      </c>
      <c r="B28" s="23"/>
      <c r="O28" s="41">
        <v>1.7</v>
      </c>
      <c r="Q28" s="23">
        <v>1.0</v>
      </c>
      <c r="R28" s="23">
        <v>0.5</v>
      </c>
      <c r="S28" s="23">
        <v>0.5</v>
      </c>
      <c r="U28" s="23">
        <f>(B28+F28)*R28+(Q28+O28)*S28</f>
        <v>1.35</v>
      </c>
      <c r="V28" s="21">
        <f>U28*Q28</f>
        <v>1.35</v>
      </c>
      <c r="AD28" s="64">
        <v>46.0</v>
      </c>
      <c r="AE28" s="23">
        <v>4.0</v>
      </c>
      <c r="AF28" s="21">
        <v>4.3</v>
      </c>
    </row>
    <row r="29" spans="1:39" ht="18.0" customHeight="1">
      <c r="A29" s="28" t="s">
        <v>131</v>
      </c>
      <c r="B29" s="41">
        <v>2.0</v>
      </c>
      <c r="C29" s="68"/>
      <c r="Q29" s="23">
        <v>1.0</v>
      </c>
      <c r="R29" s="23">
        <v>1.0</v>
      </c>
      <c r="U29" s="23">
        <f>(B29+F29)*R29+(Q29+O29)*S29</f>
        <v>2.0</v>
      </c>
      <c r="V29" s="21">
        <f>U29*Q29</f>
        <v>2.0</v>
      </c>
      <c r="AD29" s="23">
        <v>41.0</v>
      </c>
      <c r="AE29" s="23" t="s">
        <v>132</v>
      </c>
      <c r="AF29" s="21">
        <v>4.7</v>
      </c>
    </row>
    <row r="30" spans="1:39" ht="18.0" customHeight="1">
      <c r="A30" s="28" t="s">
        <v>133</v>
      </c>
      <c r="B30" s="41">
        <v>1.0</v>
      </c>
      <c r="C30" s="68"/>
      <c r="Q30" s="23">
        <v>1.0</v>
      </c>
      <c r="R30" s="23">
        <v>1.0</v>
      </c>
      <c r="U30" s="23">
        <f>(B30+F30)*R30+(Q30+O30)*S30</f>
        <v>1.0</v>
      </c>
      <c r="V30" s="21">
        <f>U30*Q30</f>
        <v>1.0</v>
      </c>
      <c r="AD30" s="23">
        <v>36.0</v>
      </c>
      <c r="AE30" s="23" t="s">
        <v>134</v>
      </c>
    </row>
    <row r="31" spans="1:39" ht="18.0" customHeight="1">
      <c r="A31" s="28" t="s">
        <v>135</v>
      </c>
      <c r="B31" s="66">
        <v>2.7</v>
      </c>
      <c r="C31" s="68"/>
      <c r="Q31" s="23">
        <v>1.0</v>
      </c>
      <c r="R31" s="23">
        <v>1.0</v>
      </c>
      <c r="U31" s="23">
        <f>(B31+F31)*R31+(Q31+O31)*S31</f>
        <v>2.7</v>
      </c>
      <c r="V31" s="21">
        <f>U31*Q31</f>
        <v>2.7</v>
      </c>
      <c r="AD31" s="23">
        <v>31.0</v>
      </c>
      <c r="AE31" s="23">
        <v>5.0</v>
      </c>
    </row>
    <row r="32" spans="1:39" ht="18.0" customHeight="1">
      <c r="U32" s="21"/>
      <c r="V32" s="21"/>
      <c r="W32" s="21"/>
      <c r="AD32" s="23">
        <v>26.0</v>
      </c>
      <c r="AE32" s="23" t="s">
        <v>136</v>
      </c>
    </row>
    <row r="33" spans="1:39" ht="18.0" customHeight="1">
      <c r="A33" s="33" t="s">
        <v>137</v>
      </c>
      <c r="B33" s="23">
        <f>(B21*Q21+B22*Q22+B23*Q23+B24*Q24+B27*Q27+B28*Q28+B29*Q29)</f>
        <v>35.800000000000004</v>
      </c>
      <c r="Q33" s="21"/>
      <c r="U33" s="21"/>
      <c r="AB33" s="21"/>
      <c r="AD33" s="64">
        <v>21.0</v>
      </c>
      <c r="AE33" s="23">
        <v>6.0</v>
      </c>
    </row>
    <row r="34" spans="1:39" ht="18.0" customHeight="1">
      <c r="A34" s="33" t="s">
        <v>138</v>
      </c>
      <c r="B34" s="33">
        <f>B33/13</f>
        <v>2.7538461538461543</v>
      </c>
      <c r="Q34" s="21"/>
    </row>
    <row r="35" spans="1:39" ht="18.0" customHeight="1">
      <c r="Q35" s="21"/>
    </row>
    <row r="36" spans="1:39" ht="18.0" customHeight="1">
      <c r="O36" s="21"/>
      <c r="Q36" s="21"/>
      <c r="AA36" s="21"/>
    </row>
    <row r="37" spans="1:39" ht="18.0" customHeight="1">
      <c r="A37" s="23" t="s">
        <v>143</v>
      </c>
    </row>
    <row r="38" spans="1:39" ht="18.0" customHeight="1">
      <c r="A38" s="35" t="s">
        <v>144</v>
      </c>
      <c r="B38" s="35" t="s">
        <v>145</v>
      </c>
      <c r="C38" s="35" t="s">
        <v>146</v>
      </c>
      <c r="D38" s="34" t="s">
        <v>147</v>
      </c>
      <c r="F38" s="21"/>
      <c r="Q38" s="21"/>
    </row>
    <row r="39" spans="1:39" ht="13.0" customHeight="1">
      <c r="A39" s="28" t="s">
        <v>119</v>
      </c>
      <c r="B39" s="43">
        <v>2.0</v>
      </c>
      <c r="D39" s="31">
        <v>2.0</v>
      </c>
      <c r="F39" s="21"/>
      <c r="Q39" s="21"/>
      <c r="AA39" s="21"/>
      <c r="AB39" s="58">
        <v>111.0</v>
      </c>
      <c r="AC39" s="23" t="s">
        <v>148</v>
      </c>
      <c r="AD39" s="23">
        <v>1.0</v>
      </c>
      <c r="AE39" s="23">
        <f>AB39/AF39</f>
        <v>0.925</v>
      </c>
      <c r="AF39" s="21">
        <v>120.0</v>
      </c>
      <c r="AG39" s="21">
        <v>1.0</v>
      </c>
      <c r="AH39" s="57" t="s">
        <v>149</v>
      </c>
      <c r="AI39" s="21">
        <v>95.0</v>
      </c>
      <c r="AJ39" s="21">
        <v>100.0</v>
      </c>
    </row>
    <row r="40" spans="1:39">
      <c r="A40" s="28" t="s">
        <v>120</v>
      </c>
      <c r="B40" s="40">
        <v>2.0</v>
      </c>
      <c r="D40" s="31">
        <v>2.0</v>
      </c>
      <c r="F40" s="21"/>
      <c r="Q40" s="21"/>
      <c r="AA40" s="21"/>
      <c r="AB40" s="58">
        <v>96.0</v>
      </c>
      <c r="AC40" s="23" t="s">
        <v>150</v>
      </c>
      <c r="AD40" s="23" t="s">
        <v>117</v>
      </c>
      <c r="AE40" s="23">
        <f>AB40/AF40</f>
        <v>0.8</v>
      </c>
      <c r="AF40" s="21">
        <v>120.0</v>
      </c>
      <c r="AH40" s="57">
        <v>1.0</v>
      </c>
      <c r="AI40" s="21">
        <v>90.0</v>
      </c>
      <c r="AJ40" s="21">
        <v>95.0</v>
      </c>
    </row>
    <row r="41" spans="1:39" ht="16.0" customHeight="1">
      <c r="A41" s="28" t="s">
        <v>122</v>
      </c>
      <c r="B41" s="40">
        <v>2.0</v>
      </c>
      <c r="D41" s="31">
        <v>2.0</v>
      </c>
      <c r="F41" s="21"/>
      <c r="Q41" s="21"/>
      <c r="AA41" s="21"/>
      <c r="AB41" s="58">
        <v>95.0</v>
      </c>
      <c r="AC41" s="23" t="s">
        <v>151</v>
      </c>
      <c r="AD41" s="23" t="s">
        <v>149</v>
      </c>
      <c r="AE41" s="23">
        <f>AB41/AF41</f>
        <v>0.95</v>
      </c>
      <c r="AF41" s="21">
        <v>100.0</v>
      </c>
      <c r="AH41" s="57" t="s">
        <v>104</v>
      </c>
      <c r="AI41" s="21">
        <v>85.0</v>
      </c>
      <c r="AJ41" s="21">
        <v>90.0</v>
      </c>
    </row>
    <row r="42" spans="1:39" ht="15.0" customHeight="1">
      <c r="A42" s="28" t="s">
        <v>152</v>
      </c>
      <c r="B42" s="43">
        <v>3.0</v>
      </c>
      <c r="D42" s="31">
        <v>2.0</v>
      </c>
      <c r="F42" s="21"/>
      <c r="Q42" s="21"/>
      <c r="AA42" s="21"/>
      <c r="AB42" s="58">
        <v>74.0</v>
      </c>
      <c r="AC42" s="23" t="s">
        <v>153</v>
      </c>
      <c r="AD42" s="23">
        <v>1.0</v>
      </c>
      <c r="AE42" s="23">
        <f>AB42/AF42</f>
        <v>0.925</v>
      </c>
      <c r="AF42" s="21">
        <v>80.0</v>
      </c>
      <c r="AH42" s="57" t="s">
        <v>117</v>
      </c>
      <c r="AI42" s="21">
        <v>80.0</v>
      </c>
    </row>
    <row r="43" spans="1:39">
      <c r="A43" s="29" t="s">
        <v>154</v>
      </c>
      <c r="B43" s="41">
        <v>3.0</v>
      </c>
      <c r="D43" s="31">
        <v>1.0</v>
      </c>
      <c r="F43" s="21"/>
      <c r="Q43" s="21"/>
      <c r="AA43" s="21"/>
      <c r="AB43" s="58">
        <v>104.0</v>
      </c>
      <c r="AC43" s="23" t="s">
        <v>155</v>
      </c>
      <c r="AD43" s="23" t="s">
        <v>117</v>
      </c>
      <c r="AE43" s="23">
        <f>AB43/AF43</f>
        <v>0.8666666666666667</v>
      </c>
      <c r="AF43" s="21">
        <v>120.0</v>
      </c>
    </row>
    <row r="44" spans="1:39">
      <c r="A44" s="29" t="s">
        <v>130</v>
      </c>
      <c r="B44" s="41">
        <v>2.0</v>
      </c>
      <c r="D44" s="31">
        <v>1.0</v>
      </c>
      <c r="F44" s="21"/>
      <c r="Q44" s="21"/>
      <c r="AA44" s="21"/>
      <c r="AB44" s="58">
        <v>36.0</v>
      </c>
      <c r="AC44" s="23" t="s">
        <v>156</v>
      </c>
      <c r="AD44" s="23">
        <v>1.0</v>
      </c>
      <c r="AE44" s="23">
        <f>AB44/AF44</f>
        <v>0.9</v>
      </c>
      <c r="AF44" s="21">
        <v>40.0</v>
      </c>
    </row>
    <row r="45" spans="1:39">
      <c r="A45" s="29" t="s">
        <v>131</v>
      </c>
      <c r="B45" s="40">
        <v>2.0</v>
      </c>
      <c r="D45" s="31">
        <v>1.0</v>
      </c>
      <c r="F45" s="21"/>
      <c r="Q45" s="21"/>
      <c r="AA45" s="21"/>
    </row>
    <row r="46" spans="1:39">
      <c r="A46" s="29" t="s">
        <v>133</v>
      </c>
      <c r="B46" s="40">
        <v>1.0</v>
      </c>
      <c r="D46" s="31">
        <v>1.0</v>
      </c>
      <c r="F46" s="21"/>
      <c r="Q46" s="21"/>
      <c r="AA46" s="21"/>
    </row>
    <row r="47" spans="1:39">
      <c r="A47" s="29" t="s">
        <v>135</v>
      </c>
      <c r="B47" s="40">
        <v>1.0</v>
      </c>
      <c r="D47" s="31">
        <v>1.0</v>
      </c>
      <c r="F47" s="21"/>
      <c r="Q47" s="21"/>
      <c r="AA47" s="21"/>
    </row>
    <row r="48" spans="1:39"/>
    <row r="49" spans="1:39"/>
    <row r="50" spans="1:39">
      <c r="A50" s="33" t="s">
        <v>137</v>
      </c>
      <c r="B50" s="23">
        <f>(B39+B40+B41+B42)*2+SUM(B43:B47)</f>
        <v>27.0</v>
      </c>
      <c r="D50" s="24">
        <f>(D39+D40+D41+D42)*2+SUM(D43:D47)</f>
        <v>21.0</v>
      </c>
      <c r="F50" s="21"/>
      <c r="O50" s="21"/>
      <c r="AB50" s="58">
        <f>SUM(AB39:AB44)</f>
        <v>516.0</v>
      </c>
    </row>
    <row r="51" spans="1:39">
      <c r="A51" s="33" t="s">
        <v>138</v>
      </c>
      <c r="B51" s="33">
        <f>B50/13</f>
        <v>2.076923076923077</v>
      </c>
      <c r="D51" s="33">
        <f>D50/13</f>
        <v>1.6153846153846154</v>
      </c>
      <c r="F51" s="21"/>
      <c r="O51" s="21"/>
    </row>
    <row r="52" spans="1:39">
      <c r="B52" s="21"/>
    </row>
    <row r="53" spans="1:39"/>
    <row r="54" spans="1:39"/>
    <row r="55" spans="1:39">
      <c r="A55" s="23"/>
    </row>
    <row r="56" spans="1:39">
      <c r="A56" s="35" t="s">
        <v>144</v>
      </c>
      <c r="B56" s="35" t="s">
        <v>145</v>
      </c>
      <c r="Q56" s="21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>
  <dimension ref="A1:F25"/>
  <sheetViews>
    <sheetView showGridLines="1" workbookViewId="0" topLeftCell="A1">
      <selection activeCell="A1" sqref="A1"/>
    </sheetView>
  </sheetViews>
  <sheetFormatPr defaultRowHeight="15"/>
  <sheetData>
    <row r="2" spans="1:6">
      <c r="C2" s="21"/>
      <c r="D2" s="21"/>
    </row>
    <row r="4" spans="1:6"/>
    <row r="5" spans="1:6">
      <c r="A5" s="21" t="s">
        <v>157</v>
      </c>
      <c r="B5" s="21">
        <v>54.0</v>
      </c>
    </row>
    <row r="6" spans="1:6">
      <c r="A6" s="21" t="s">
        <v>158</v>
      </c>
      <c r="B6" s="21" t="s">
        <v>159</v>
      </c>
    </row>
    <row r="7" spans="1:6">
      <c r="A7" s="21" t="s">
        <v>160</v>
      </c>
      <c r="B7" s="21" t="s">
        <v>161</v>
      </c>
      <c r="C7" s="21" t="s">
        <v>162</v>
      </c>
      <c r="D7" s="21" t="s">
        <v>163</v>
      </c>
    </row>
    <row r="8" spans="1:6">
      <c r="A8" s="21" t="s">
        <v>164</v>
      </c>
      <c r="B8" s="21">
        <v>49.0</v>
      </c>
    </row>
    <row r="9" spans="1:6">
      <c r="A9" s="21" t="s">
        <v>165</v>
      </c>
      <c r="B9" s="21">
        <v>49.0</v>
      </c>
      <c r="C9" s="21">
        <v>1.6</v>
      </c>
      <c r="E9" s="21" t="s">
        <v>166</v>
      </c>
      <c r="F9" s="21">
        <v>307.0</v>
      </c>
    </row>
    <row r="10" spans="1:6">
      <c r="A10" s="21" t="s">
        <v>167</v>
      </c>
      <c r="B10" s="21">
        <v>48.4</v>
      </c>
      <c r="E10" s="21" t="s">
        <v>168</v>
      </c>
      <c r="F10" s="21">
        <v>500.0</v>
      </c>
    </row>
    <row r="11" spans="1:6">
      <c r="A11" s="21" t="s">
        <v>169</v>
      </c>
      <c r="B11" s="21">
        <v>48.4</v>
      </c>
      <c r="E11" s="21" t="s">
        <v>170</v>
      </c>
      <c r="F11" s="21">
        <f>2000/4</f>
        <v>500.0</v>
      </c>
    </row>
    <row r="12" spans="1:6">
      <c r="A12" s="21" t="s">
        <v>171</v>
      </c>
      <c r="B12" s="21">
        <v>48.1</v>
      </c>
    </row>
    <row r="13" spans="1:6">
      <c r="A13" s="21" t="s">
        <v>172</v>
      </c>
      <c r="B13" s="21">
        <v>48.4</v>
      </c>
    </row>
    <row r="14" spans="1:6">
      <c r="A14" s="21" t="s">
        <v>173</v>
      </c>
      <c r="B14" s="21">
        <v>47.8</v>
      </c>
    </row>
    <row r="15" spans="1:6">
      <c r="A15" s="21" t="s">
        <v>174</v>
      </c>
      <c r="B15" s="21">
        <v>48.4</v>
      </c>
    </row>
    <row r="16" spans="1:6">
      <c r="A16" s="21" t="s">
        <v>175</v>
      </c>
      <c r="B16" s="21">
        <v>48.5</v>
      </c>
    </row>
    <row r="17" spans="1:6">
      <c r="A17" s="21" t="s">
        <v>176</v>
      </c>
      <c r="B17" s="21">
        <v>47.8</v>
      </c>
    </row>
    <row r="18" spans="1:6">
      <c r="A18" s="21" t="s">
        <v>177</v>
      </c>
      <c r="B18" s="21">
        <v>47.8</v>
      </c>
    </row>
    <row r="19" spans="1:6">
      <c r="A19" s="21" t="s">
        <v>178</v>
      </c>
      <c r="B19" s="21">
        <v>48.4</v>
      </c>
    </row>
    <row r="20" spans="1:6">
      <c r="A20" s="21" t="s">
        <v>179</v>
      </c>
      <c r="B20" s="21">
        <v>48.3</v>
      </c>
    </row>
    <row r="21" spans="1:6">
      <c r="A21" s="21" t="s">
        <v>180</v>
      </c>
      <c r="B21" s="21">
        <v>48.8</v>
      </c>
    </row>
    <row r="22" spans="1:6">
      <c r="A22" s="21" t="s">
        <v>181</v>
      </c>
      <c r="B22" s="21">
        <v>48.2</v>
      </c>
    </row>
    <row r="23" spans="1:6">
      <c r="A23" s="21" t="s">
        <v>182</v>
      </c>
      <c r="B23" s="21">
        <v>48.0</v>
      </c>
    </row>
    <row r="24" spans="1:6">
      <c r="A24" s="21" t="s">
        <v>183</v>
      </c>
      <c r="B24" s="21">
        <v>47.4</v>
      </c>
    </row>
    <row r="25" spans="1:6">
      <c r="A25" s="21" t="s">
        <v>184</v>
      </c>
      <c r="B25" s="21">
        <v>47.9</v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>
  <dimension ref="A1:E37"/>
  <sheetViews>
    <sheetView showGridLines="1" workbookViewId="0" topLeftCell="A1">
      <selection activeCell="A1" sqref="A1"/>
    </sheetView>
  </sheetViews>
  <sheetFormatPr defaultRowHeight="15"/>
  <sheetData>
    <row r="4" spans="1:5">
      <c r="A4" s="21">
        <v>1300.0</v>
      </c>
      <c r="B4" s="21" t="s">
        <v>185</v>
      </c>
    </row>
    <row r="7" spans="1:5">
      <c r="A7" s="21">
        <v>800.0</v>
      </c>
      <c r="B7" s="21" t="s">
        <v>186</v>
      </c>
    </row>
    <row r="10" spans="1:5">
      <c r="B10" s="21">
        <v>540.0</v>
      </c>
      <c r="C10" s="21">
        <v>89.0</v>
      </c>
    </row>
    <row r="11" spans="1:5">
      <c r="B11" s="21">
        <v>500.0</v>
      </c>
      <c r="C11" s="21">
        <v>59.0</v>
      </c>
      <c r="D11" s="21" t="s">
        <v>187</v>
      </c>
    </row>
    <row r="12" spans="1:5">
      <c r="B12" s="21">
        <v>600.0</v>
      </c>
      <c r="C12" s="21">
        <v>69.0</v>
      </c>
    </row>
    <row r="13" spans="1:5">
      <c r="B13" s="21">
        <v>480.0</v>
      </c>
      <c r="C13" s="21">
        <v>40.0</v>
      </c>
    </row>
    <row r="15" spans="1:5">
      <c r="B15" s="21">
        <v>600.0</v>
      </c>
      <c r="D15" s="21" t="s">
        <v>188</v>
      </c>
    </row>
    <row r="17" spans="1:5">
      <c r="B17" s="21">
        <v>300.0</v>
      </c>
      <c r="C17" s="21">
        <v>86.0</v>
      </c>
      <c r="D17" s="21" t="s">
        <v>189</v>
      </c>
    </row>
    <row r="29" spans="1:5">
      <c r="D29" s="21">
        <v>45.0</v>
      </c>
      <c r="E29" s="21">
        <v>20.0</v>
      </c>
    </row>
    <row r="31" spans="1:5">
      <c r="A31" s="21" t="s">
        <v>190</v>
      </c>
      <c r="B31" s="21">
        <v>38.0</v>
      </c>
    </row>
    <row r="32" spans="1:5">
      <c r="D32" s="21">
        <v>60.0</v>
      </c>
    </row>
    <row r="33" spans="1:5">
      <c r="A33" s="21" t="s">
        <v>191</v>
      </c>
      <c r="B33" s="21">
        <v>20.0</v>
      </c>
      <c r="C33" s="21">
        <v>19.0</v>
      </c>
    </row>
    <row r="34" spans="1:5">
      <c r="A34" s="21" t="s">
        <v>192</v>
      </c>
      <c r="B34" s="21">
        <v>19.0</v>
      </c>
    </row>
    <row r="35" spans="1:5">
      <c r="B35" s="21">
        <f>SUM(B30:B34)</f>
        <v>77.0</v>
      </c>
    </row>
    <row r="37" spans="1:5" ht="23.0" customHeight="1">
      <c r="A37" s="21" t="s">
        <v>193</v>
      </c>
      <c r="B37" s="21">
        <f>SUM(B35,C33)</f>
        <v>96.0</v>
      </c>
      <c r="C37" s="21">
        <f>B37*0.75</f>
        <v>72.0</v>
      </c>
    </row>
  </sheetData>
</worksheet>
</file>

<file path=xl/worksheets/sheet5.xml><?xml version="1.0" encoding="utf-8"?>
<worksheet xmlns="http://schemas.openxmlformats.org/spreadsheetml/2006/main" xmlns:r="http://schemas.openxmlformats.org/officeDocument/2006/relationships">
  <dimension ref="A1:B9"/>
  <sheetViews>
    <sheetView showGridLines="1" workbookViewId="0" topLeftCell="A1">
      <selection activeCell="A1" sqref="A1"/>
    </sheetView>
  </sheetViews>
  <sheetFormatPr defaultRowHeight="15"/>
  <cols>
    <col min="1" max="1" width="10.53125" style="44" customWidth="1"/>
    <col min="2" max="2" width="29.484375" style="44" customWidth="1"/>
  </cols>
  <sheetData>
    <row r="2" spans="1:2" ht="51.0" customHeight="1">
      <c r="A2" s="44" t="s">
        <v>194</v>
      </c>
      <c r="B2" s="44" t="s">
        <v>195</v>
      </c>
    </row>
    <row r="3" spans="1:2" ht="13.0" customHeight="1"/>
    <row r="4" spans="1:2" ht="42.0" customHeight="1">
      <c r="A4" s="44" t="s">
        <v>196</v>
      </c>
      <c r="B4" s="44" t="s">
        <v>197</v>
      </c>
    </row>
    <row r="5" spans="1:2" ht="27.0" customHeight="1">
      <c r="B5" s="44" t="s">
        <v>198</v>
      </c>
    </row>
    <row r="6" spans="1:2">
      <c r="B6" s="44" t="s">
        <v>199</v>
      </c>
    </row>
    <row r="7" spans="1:2" ht="31.0" customHeight="1">
      <c r="B7" s="44" t="s">
        <v>200</v>
      </c>
    </row>
    <row r="9" spans="1:2">
      <c r="A9" s="44" t="s">
        <v>201</v>
      </c>
      <c r="B9" s="44" t="s">
        <v>202</v>
      </c>
    </row>
  </sheetData>
</worksheet>
</file>

<file path=xl/worksheets/sheet6.xml><?xml version="1.0" encoding="utf-8"?>
<worksheet xmlns="http://schemas.openxmlformats.org/spreadsheetml/2006/main" xmlns:r="http://schemas.openxmlformats.org/officeDocument/2006/relationships">
  <dimension ref="B1:B3"/>
  <sheetViews>
    <sheetView showGridLines="1" workbookViewId="0" topLeftCell="A1">
      <selection activeCell="B1" sqref="B1"/>
    </sheetView>
  </sheetViews>
  <sheetFormatPr defaultRowHeight="15"/>
  <sheetData>
    <row r="2" spans="2:2">
      <c r="B2" s="21" t="s">
        <v>203</v>
      </c>
    </row>
    <row r="3" spans="2:2">
      <c r="B3" s="21" t="s">
        <v>204</v>
      </c>
    </row>
  </sheetData>
</worksheet>
</file>

<file path=xl/worksheets/sheet7.xml><?xml version="1.0" encoding="utf-8"?>
<worksheet xmlns="http://schemas.openxmlformats.org/spreadsheetml/2006/main" xmlns:r="http://schemas.openxmlformats.org/officeDocument/2006/relationships">
  <sheetViews>
    <sheetView showGridLines="1" workbookViewId="0" topLeftCell="A1">
      <selection activeCell="A1" sqref="A1"/>
    </sheetView>
  </sheetViews>
  <sheetFormatPr defaultRowHeight="15"/>
  <cols>
    <col min="3" max="5" width="8.0" customWidth="1"/>
  </cols>
  <sheetData>
    <row r="3" spans="1:1" ht="38.0" customHeight="1">
      <c r="B3" s="21" t="s">
        <v>205</v>
      </c>
      <c r="C3" s="21" t="s">
        <v>206</v>
      </c>
    </row>
    <row r="4" spans="1:1"/>
    <row r="5" spans="1:1">
      <c r="C5" s="21" t="s">
        <v>207</v>
      </c>
      <c r="D5" s="21" t="s">
        <v>208</v>
      </c>
    </row>
  </sheetData>
</worksheet>
</file>

<file path=xl/worksheets/sheet8.xml><?xml version="1.0" encoding="utf-8"?>
<worksheet xmlns="http://schemas.openxmlformats.org/spreadsheetml/2006/main" xmlns:r="http://schemas.openxmlformats.org/officeDocument/2006/relationships">
  <sheetViews>
    <sheetView showGridLines="1" workbookViewId="0" topLeftCell="A1">
      <selection activeCell="A1" sqref="A1"/>
    </sheetView>
  </sheetViews>
  <sheetFormatPr defaultRowHeight="15"/>
  <sheetData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词</vt:lpstr>
      <vt:lpstr>分</vt:lpstr>
      <vt:lpstr>欢</vt:lpstr>
      <vt:lpstr>Sheet 4</vt:lpstr>
      <vt:lpstr>我</vt:lpstr>
      <vt:lpstr>影</vt:lpstr>
      <vt:lpstr>手机联系</vt:lpstr>
      <vt:lpstr>Sheet 8</vt:lpstr>
    </vt:vector>
  </TitlesOfParts>
  <Company>MS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xsi="http://www.w3.org/2001/XMLSchema-instance">
  <dc:creator>Android phone</dc:creator>
  <cp:lastModifiedBy>Android phone</cp:lastModifiedBy>
</cp:coreProperties>
</file>