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0e95cfa75ac02d/main/workspace/smu-teaching/SMUTeaching/2024/lect2/"/>
    </mc:Choice>
  </mc:AlternateContent>
  <xr:revisionPtr revIDLastSave="337" documentId="8_{E8190DCF-DA7F-4281-978A-D714C83E071B}" xr6:coauthVersionLast="47" xr6:coauthVersionMax="47" xr10:uidLastSave="{15C7EA8D-3FCC-46D1-AA33-13F7AC498FFD}"/>
  <bookViews>
    <workbookView xWindow="20544" yWindow="0" windowWidth="20832" windowHeight="16656" xr2:uid="{A0888E8B-84F1-4BC1-AD5A-1D7B064F9914}"/>
  </bookViews>
  <sheets>
    <sheet name="NII-EVE-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K47" i="1"/>
  <c r="K48" i="1"/>
  <c r="K49" i="1"/>
  <c r="K50" i="1"/>
  <c r="K51" i="1"/>
  <c r="M35" i="1"/>
  <c r="M36" i="1"/>
  <c r="M37" i="1"/>
  <c r="M38" i="1"/>
  <c r="M39" i="1"/>
  <c r="M40" i="1"/>
  <c r="Q56" i="1"/>
  <c r="R46" i="1" s="1"/>
  <c r="P56" i="1"/>
  <c r="O56" i="1"/>
  <c r="N56" i="1"/>
  <c r="N46" i="1" s="1"/>
  <c r="M56" i="1"/>
  <c r="R57" i="1"/>
  <c r="Q57" i="1"/>
  <c r="P57" i="1"/>
  <c r="O57" i="1"/>
  <c r="N57" i="1"/>
  <c r="M57" i="1"/>
  <c r="O40" i="1"/>
  <c r="R51" i="1" s="1"/>
  <c r="L51" i="1" s="1"/>
  <c r="N35" i="1"/>
  <c r="O35" i="1" s="1"/>
  <c r="N36" i="1"/>
  <c r="O36" i="1" s="1"/>
  <c r="O47" i="1" s="1"/>
  <c r="N37" i="1"/>
  <c r="O37" i="1" s="1"/>
  <c r="N38" i="1"/>
  <c r="O38" i="1" s="1"/>
  <c r="R49" i="1" s="1"/>
  <c r="N39" i="1"/>
  <c r="O39" i="1" s="1"/>
  <c r="R50" i="1" s="1"/>
  <c r="N40" i="1"/>
  <c r="F23" i="1"/>
  <c r="Q16" i="1"/>
  <c r="Q20" i="1"/>
  <c r="O8" i="1"/>
  <c r="Q8" i="1" s="1"/>
  <c r="O9" i="1"/>
  <c r="Q9" i="1" s="1"/>
  <c r="O10" i="1"/>
  <c r="Q10" i="1" s="1"/>
  <c r="O11" i="1"/>
  <c r="Q11" i="1" s="1"/>
  <c r="P11" i="1"/>
  <c r="R11" i="1" s="1"/>
  <c r="O12" i="1"/>
  <c r="Q12" i="1" s="1"/>
  <c r="O13" i="1"/>
  <c r="Q13" i="1" s="1"/>
  <c r="O14" i="1"/>
  <c r="Q14" i="1" s="1"/>
  <c r="O15" i="1"/>
  <c r="Q15" i="1" s="1"/>
  <c r="O16" i="1"/>
  <c r="O17" i="1"/>
  <c r="Q17" i="1" s="1"/>
  <c r="O18" i="1"/>
  <c r="Q18" i="1" s="1"/>
  <c r="O19" i="1"/>
  <c r="Q19" i="1" s="1"/>
  <c r="O20" i="1"/>
  <c r="O21" i="1"/>
  <c r="Q21" i="1" s="1"/>
  <c r="O22" i="1"/>
  <c r="Q22" i="1" s="1"/>
  <c r="P22" i="1"/>
  <c r="R22" i="1" s="1"/>
  <c r="N8" i="1"/>
  <c r="P8" i="1" s="1"/>
  <c r="R8" i="1" s="1"/>
  <c r="N9" i="1"/>
  <c r="P9" i="1" s="1"/>
  <c r="R9" i="1" s="1"/>
  <c r="N10" i="1"/>
  <c r="P10" i="1" s="1"/>
  <c r="R10" i="1" s="1"/>
  <c r="N11" i="1"/>
  <c r="N12" i="1"/>
  <c r="P12" i="1" s="1"/>
  <c r="R12" i="1" s="1"/>
  <c r="N13" i="1"/>
  <c r="P13" i="1" s="1"/>
  <c r="R13" i="1" s="1"/>
  <c r="N14" i="1"/>
  <c r="P14" i="1" s="1"/>
  <c r="R14" i="1" s="1"/>
  <c r="N15" i="1"/>
  <c r="P15" i="1" s="1"/>
  <c r="R15" i="1" s="1"/>
  <c r="N16" i="1"/>
  <c r="P16" i="1" s="1"/>
  <c r="R16" i="1" s="1"/>
  <c r="N17" i="1"/>
  <c r="P17" i="1" s="1"/>
  <c r="R17" i="1" s="1"/>
  <c r="N18" i="1"/>
  <c r="P18" i="1" s="1"/>
  <c r="R18" i="1" s="1"/>
  <c r="N19" i="1"/>
  <c r="P19" i="1" s="1"/>
  <c r="R19" i="1" s="1"/>
  <c r="N20" i="1"/>
  <c r="P20" i="1" s="1"/>
  <c r="R20" i="1" s="1"/>
  <c r="N21" i="1"/>
  <c r="P21" i="1" s="1"/>
  <c r="R21" i="1" s="1"/>
  <c r="N22" i="1"/>
  <c r="P46" i="1" l="1"/>
  <c r="P47" i="1"/>
  <c r="M46" i="1"/>
  <c r="M52" i="1" s="1"/>
  <c r="R48" i="1"/>
  <c r="Q48" i="1"/>
  <c r="O48" i="1"/>
  <c r="P48" i="1"/>
  <c r="O41" i="1"/>
  <c r="Q47" i="1"/>
  <c r="Q46" i="1"/>
  <c r="Q50" i="1"/>
  <c r="L50" i="1" s="1"/>
  <c r="O46" i="1"/>
  <c r="N47" i="1"/>
  <c r="N52" i="1" s="1"/>
  <c r="R47" i="1"/>
  <c r="R52" i="1" s="1"/>
  <c r="P49" i="1"/>
  <c r="Q49" i="1"/>
  <c r="R25" i="1"/>
  <c r="R24" i="1"/>
  <c r="L48" i="1" l="1"/>
  <c r="L49" i="1"/>
  <c r="Q52" i="1"/>
  <c r="O52" i="1"/>
  <c r="P52" i="1"/>
  <c r="L47" i="1"/>
  <c r="L46" i="1"/>
  <c r="R26" i="1"/>
  <c r="L52" i="1" l="1"/>
</calcChain>
</file>

<file path=xl/sharedStrings.xml><?xml version="1.0" encoding="utf-8"?>
<sst xmlns="http://schemas.openxmlformats.org/spreadsheetml/2006/main" count="76" uniqueCount="54">
  <si>
    <t>Net Gap</t>
  </si>
  <si>
    <t>1M</t>
  </si>
  <si>
    <t>2M</t>
  </si>
  <si>
    <t>3M</t>
  </si>
  <si>
    <t>6M</t>
  </si>
  <si>
    <t>9M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</si>
  <si>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</si>
  <si>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</si>
  <si>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</si>
  <si>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</si>
  <si>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</si>
  <si>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</si>
  <si>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</si>
  <si>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</si>
  <si>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</si>
  <si>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</si>
  <si>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Total</t>
  </si>
  <si>
    <t>Discount Curve</t>
  </si>
  <si>
    <t>base</t>
  </si>
  <si>
    <t>Tenor</t>
  </si>
  <si>
    <t>Zero Rate</t>
  </si>
  <si>
    <t>Discount Factor</t>
  </si>
  <si>
    <t>scenario</t>
  </si>
  <si>
    <t>EVE sensitivity</t>
  </si>
  <si>
    <t>EV_s</t>
  </si>
  <si>
    <t>EV_0</t>
  </si>
  <si>
    <t>Tenor (in year)</t>
  </si>
  <si>
    <t>Bucket</t>
  </si>
  <si>
    <t>bucket</t>
  </si>
  <si>
    <t>+200bp</t>
  </si>
  <si>
    <t>gap</t>
  </si>
  <si>
    <t>[0M, 1M]</t>
  </si>
  <si>
    <t>[1M, 2M]</t>
  </si>
  <si>
    <t>[2M, 3M]</t>
  </si>
  <si>
    <t>[3M, 6M]</t>
  </si>
  <si>
    <t>[6M, 9M]</t>
  </si>
  <si>
    <t>[9M, 1Y]</t>
  </si>
  <si>
    <r>
      <rPr>
        <sz val="11"/>
        <color theme="1"/>
        <rFont val="Calibri"/>
        <family val="2"/>
      </rPr>
      <t>∆NII</t>
    </r>
    <r>
      <rPr>
        <vertAlign val="subscript"/>
        <sz val="11"/>
        <color theme="1"/>
        <rFont val="Calibri"/>
        <family val="2"/>
      </rPr>
      <t>k</t>
    </r>
  </si>
  <si>
    <t>∆NII (Total)</t>
  </si>
  <si>
    <t>∆NII Allocation</t>
  </si>
  <si>
    <t>Scenario: +200bp parallel shift</t>
  </si>
  <si>
    <t>EV</t>
  </si>
  <si>
    <t>NII sensitivity allocation</t>
  </si>
  <si>
    <t>EVE Sensitivity Calculation</t>
  </si>
  <si>
    <t>Gap Report</t>
  </si>
  <si>
    <t>[0M,1M]</t>
  </si>
  <si>
    <t>[1M,2M]</t>
  </si>
  <si>
    <t>[2M,3M]</t>
  </si>
  <si>
    <t>[3M,6M]</t>
  </si>
  <si>
    <t>[6M,9M]</t>
  </si>
  <si>
    <t>[9M,1Y]</t>
  </si>
  <si>
    <t>NII sensitivity:  Horizon = 1Y, i.e. N=1</t>
  </si>
  <si>
    <t>N - T</t>
  </si>
  <si>
    <t>T = mid-point (in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</si>
</sst>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00%"/>
    <numFmt numFmtId="166" formatCode="0.000000"/>
    <numFmt numFmtId="167" formatCode="0.00_ ;[Red]\-0.00\ "/>
    <numFmt numFmtId="168" formatCode="0.0000_ ;[Red]\-0.0000\ "/>
    <numFmt numFmtId="171" formatCode="0_ ;[Red]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4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2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/>
    <xf numFmtId="0" fontId="0" fillId="0" borderId="8" xfId="0" applyBorder="1"/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0" fillId="0" borderId="4" xfId="0" applyBorder="1" applyAlignment="1">
      <alignment horizontal="center" wrapText="1"/>
    </xf>
    <xf numFmtId="2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0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2" fillId="0" borderId="11" xfId="0" applyNumberFormat="1" applyFont="1" applyBorder="1" applyAlignment="1">
      <alignment horizontal="center"/>
    </xf>
    <xf numFmtId="0" fontId="0" fillId="0" borderId="0" xfId="0" quotePrefix="1"/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5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2" xfId="0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71" fontId="0" fillId="0" borderId="13" xfId="0" applyNumberFormat="1" applyBorder="1" applyAlignment="1">
      <alignment horizontal="center"/>
    </xf>
    <xf numFmtId="171" fontId="0" fillId="0" borderId="14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15EF-209E-4219-9054-36DE1B3CD6CB}">
  <dimension ref="C3:R192"/>
  <sheetViews>
    <sheetView showGridLines="0" tabSelected="1" zoomScale="80" zoomScaleNormal="80" workbookViewId="0">
      <selection activeCell="E45" sqref="E45"/>
    </sheetView>
  </sheetViews>
  <sheetFormatPr defaultRowHeight="14.4" x14ac:dyDescent="0.3"/>
  <cols>
    <col min="4" max="4" width="3.88671875" customWidth="1"/>
    <col min="6" max="6" width="15.21875" customWidth="1"/>
    <col min="7" max="10" width="4.88671875" customWidth="1"/>
    <col min="12" max="12" width="10.109375" customWidth="1"/>
    <col min="13" max="13" width="13.21875" customWidth="1"/>
    <col min="14" max="14" width="15.88671875" customWidth="1"/>
    <col min="15" max="16" width="13.6640625" customWidth="1"/>
    <col min="17" max="17" width="13.33203125" customWidth="1"/>
    <col min="18" max="18" width="11" customWidth="1"/>
    <col min="19" max="19" width="4.88671875" customWidth="1"/>
    <col min="21" max="21" width="5.21875" customWidth="1"/>
    <col min="22" max="22" width="12" customWidth="1"/>
    <col min="23" max="23" width="19.88671875" customWidth="1"/>
    <col min="24" max="24" width="16.5546875" customWidth="1"/>
    <col min="25" max="25" width="12.6640625" bestFit="1" customWidth="1"/>
    <col min="28" max="28" width="10" customWidth="1"/>
    <col min="29" max="29" width="10.44140625" customWidth="1"/>
    <col min="30" max="30" width="6.33203125" customWidth="1"/>
  </cols>
  <sheetData>
    <row r="3" spans="3:18" x14ac:dyDescent="0.3">
      <c r="E3" s="33" t="s">
        <v>44</v>
      </c>
      <c r="K3" s="33" t="s">
        <v>43</v>
      </c>
    </row>
    <row r="5" spans="3:18" ht="18" customHeight="1" x14ac:dyDescent="0.3">
      <c r="C5" s="1"/>
      <c r="D5" s="1"/>
      <c r="E5" s="65" t="s">
        <v>27</v>
      </c>
      <c r="F5" s="65" t="s">
        <v>0</v>
      </c>
      <c r="G5" s="1"/>
      <c r="H5" s="1"/>
      <c r="I5" s="1"/>
      <c r="J5" s="1"/>
      <c r="K5" s="78" t="s">
        <v>17</v>
      </c>
      <c r="L5" s="78"/>
      <c r="M5" s="78"/>
      <c r="N5" s="78"/>
      <c r="O5" s="78"/>
      <c r="P5" s="78"/>
      <c r="Q5" s="74" t="s">
        <v>41</v>
      </c>
      <c r="R5" s="75"/>
    </row>
    <row r="6" spans="3:18" ht="16.8" customHeight="1" x14ac:dyDescent="0.3">
      <c r="C6" s="1"/>
      <c r="D6" s="1"/>
      <c r="E6" s="65"/>
      <c r="F6" s="65"/>
      <c r="G6" s="1"/>
      <c r="H6" s="1"/>
      <c r="I6" s="1"/>
      <c r="J6" s="1"/>
      <c r="K6" s="65" t="s">
        <v>19</v>
      </c>
      <c r="L6" s="79" t="s">
        <v>26</v>
      </c>
      <c r="M6" s="73" t="s">
        <v>20</v>
      </c>
      <c r="N6" s="73"/>
      <c r="O6" s="73" t="s">
        <v>21</v>
      </c>
      <c r="P6" s="73"/>
      <c r="Q6" s="76"/>
      <c r="R6" s="77"/>
    </row>
    <row r="7" spans="3:18" ht="18" customHeight="1" x14ac:dyDescent="0.3">
      <c r="E7" s="65"/>
      <c r="F7" s="65"/>
      <c r="G7" s="1"/>
      <c r="H7" s="1"/>
      <c r="I7" s="1"/>
      <c r="J7" s="1"/>
      <c r="K7" s="65"/>
      <c r="L7" s="79"/>
      <c r="M7" s="11" t="s">
        <v>18</v>
      </c>
      <c r="N7" s="23" t="s">
        <v>40</v>
      </c>
      <c r="O7" s="13" t="s">
        <v>18</v>
      </c>
      <c r="P7" s="14" t="s">
        <v>22</v>
      </c>
      <c r="Q7" s="13" t="s">
        <v>18</v>
      </c>
      <c r="R7" s="14" t="s">
        <v>22</v>
      </c>
    </row>
    <row r="8" spans="3:18" x14ac:dyDescent="0.3">
      <c r="E8" s="37" t="s">
        <v>1</v>
      </c>
      <c r="F8" s="80">
        <v>-5</v>
      </c>
      <c r="G8" s="1"/>
      <c r="H8" s="1"/>
      <c r="I8" s="1"/>
      <c r="J8" s="1"/>
      <c r="K8" s="36" t="s">
        <v>1</v>
      </c>
      <c r="L8" s="24">
        <v>8.3333333333333329E-2</v>
      </c>
      <c r="M8" s="7">
        <v>4.3301270189221924E-3</v>
      </c>
      <c r="N8" s="8">
        <f t="shared" ref="N8:N22" si="0">M8+0.02</f>
        <v>2.4330127018922194E-2</v>
      </c>
      <c r="O8" s="17">
        <f t="shared" ref="O8:O22" si="1">EXP(-M8*$L8)</f>
        <v>0.99963922117809301</v>
      </c>
      <c r="P8" s="18">
        <f t="shared" ref="P8:P22" si="2">EXP(-N8*$L8)</f>
        <v>0.99797454342626479</v>
      </c>
      <c r="Q8" s="27">
        <f t="shared" ref="Q8:Q22" si="3">O8*$F8</f>
        <v>-4.9981961058904654</v>
      </c>
      <c r="R8" s="28">
        <f t="shared" ref="R8:R22" si="4">P8*$F8</f>
        <v>-4.9898727171313242</v>
      </c>
    </row>
    <row r="9" spans="3:18" x14ac:dyDescent="0.3">
      <c r="E9" s="37" t="s">
        <v>2</v>
      </c>
      <c r="F9" s="80">
        <v>-15</v>
      </c>
      <c r="G9" s="1"/>
      <c r="H9" s="1"/>
      <c r="I9" s="1"/>
      <c r="J9" s="1"/>
      <c r="K9" s="37" t="s">
        <v>2</v>
      </c>
      <c r="L9" s="25">
        <v>0.16666666666666666</v>
      </c>
      <c r="M9" s="7">
        <v>5.2269256879400681E-3</v>
      </c>
      <c r="N9" s="8">
        <f t="shared" si="0"/>
        <v>2.522692568794007E-2</v>
      </c>
      <c r="O9" s="19">
        <f t="shared" si="1"/>
        <v>0.99912922506340363</v>
      </c>
      <c r="P9" s="20">
        <f t="shared" si="2"/>
        <v>0.99580433886878117</v>
      </c>
      <c r="Q9" s="29">
        <f t="shared" si="3"/>
        <v>-14.986938375951054</v>
      </c>
      <c r="R9" s="30">
        <f t="shared" si="4"/>
        <v>-14.937065083031717</v>
      </c>
    </row>
    <row r="10" spans="3:18" x14ac:dyDescent="0.3">
      <c r="E10" s="37" t="s">
        <v>3</v>
      </c>
      <c r="F10" s="80">
        <v>5</v>
      </c>
      <c r="G10" s="1"/>
      <c r="H10" s="1"/>
      <c r="I10" s="1"/>
      <c r="J10" s="1"/>
      <c r="K10" s="37" t="s">
        <v>3</v>
      </c>
      <c r="L10" s="25">
        <v>0.25</v>
      </c>
      <c r="M10" s="7">
        <v>5.9846171252933792E-3</v>
      </c>
      <c r="N10" s="8">
        <f t="shared" si="0"/>
        <v>2.5984617125293381E-2</v>
      </c>
      <c r="O10" s="19">
        <f t="shared" si="1"/>
        <v>0.99850496439951753</v>
      </c>
      <c r="P10" s="20">
        <f t="shared" si="2"/>
        <v>0.99352490011336492</v>
      </c>
      <c r="Q10" s="29">
        <f t="shared" si="3"/>
        <v>4.9925248219975877</v>
      </c>
      <c r="R10" s="30">
        <f t="shared" si="4"/>
        <v>4.9676245005668243</v>
      </c>
    </row>
    <row r="11" spans="3:18" x14ac:dyDescent="0.3">
      <c r="E11" s="37" t="s">
        <v>4</v>
      </c>
      <c r="F11" s="80">
        <v>15</v>
      </c>
      <c r="G11" s="1"/>
      <c r="H11" s="1"/>
      <c r="I11" s="1"/>
      <c r="J11" s="1"/>
      <c r="K11" s="37" t="s">
        <v>4</v>
      </c>
      <c r="L11" s="25">
        <v>0.5</v>
      </c>
      <c r="M11" s="7">
        <v>7.81719424950688E-3</v>
      </c>
      <c r="N11" s="8">
        <f t="shared" si="0"/>
        <v>2.781719424950688E-2</v>
      </c>
      <c r="O11" s="19">
        <f t="shared" si="1"/>
        <v>0.99609903149868007</v>
      </c>
      <c r="P11" s="20">
        <f t="shared" si="2"/>
        <v>0.98618768053297545</v>
      </c>
      <c r="Q11" s="29">
        <f t="shared" si="3"/>
        <v>14.941485472480201</v>
      </c>
      <c r="R11" s="30">
        <f t="shared" si="4"/>
        <v>14.792815207994632</v>
      </c>
    </row>
    <row r="12" spans="3:18" x14ac:dyDescent="0.3">
      <c r="E12" s="37" t="s">
        <v>5</v>
      </c>
      <c r="F12" s="80">
        <v>-30</v>
      </c>
      <c r="G12" s="1"/>
      <c r="H12" s="1"/>
      <c r="I12" s="1"/>
      <c r="J12" s="1"/>
      <c r="K12" s="37" t="s">
        <v>5</v>
      </c>
      <c r="L12" s="25">
        <v>0.75</v>
      </c>
      <c r="M12" s="7">
        <v>9.288603833901482E-3</v>
      </c>
      <c r="N12" s="8">
        <f t="shared" si="0"/>
        <v>2.9288603833901482E-2</v>
      </c>
      <c r="O12" s="19">
        <f t="shared" si="1"/>
        <v>0.99305775660671292</v>
      </c>
      <c r="P12" s="20">
        <f t="shared" si="2"/>
        <v>0.97827305274870513</v>
      </c>
      <c r="Q12" s="29">
        <f t="shared" si="3"/>
        <v>-29.791732698201386</v>
      </c>
      <c r="R12" s="30">
        <f t="shared" si="4"/>
        <v>-29.348191582461155</v>
      </c>
    </row>
    <row r="13" spans="3:18" x14ac:dyDescent="0.3">
      <c r="E13" s="37" t="s">
        <v>6</v>
      </c>
      <c r="F13" s="80">
        <v>-40</v>
      </c>
      <c r="G13" s="1"/>
      <c r="H13" s="1"/>
      <c r="I13" s="1"/>
      <c r="J13" s="1"/>
      <c r="K13" s="37" t="s">
        <v>6</v>
      </c>
      <c r="L13" s="25">
        <v>1</v>
      </c>
      <c r="M13" s="7">
        <v>1.055432542159063E-2</v>
      </c>
      <c r="N13" s="8">
        <f t="shared" si="0"/>
        <v>3.0554325421590631E-2</v>
      </c>
      <c r="O13" s="19">
        <f t="shared" si="1"/>
        <v>0.98950117603918664</v>
      </c>
      <c r="P13" s="20">
        <f t="shared" si="2"/>
        <v>0.96990773998908486</v>
      </c>
      <c r="Q13" s="29">
        <f t="shared" si="3"/>
        <v>-39.580047041567468</v>
      </c>
      <c r="R13" s="30">
        <f t="shared" si="4"/>
        <v>-38.796309599563394</v>
      </c>
    </row>
    <row r="14" spans="3:18" x14ac:dyDescent="0.3">
      <c r="E14" s="37" t="s">
        <v>7</v>
      </c>
      <c r="F14" s="80">
        <v>5</v>
      </c>
      <c r="G14" s="1"/>
      <c r="H14" s="1"/>
      <c r="I14" s="1"/>
      <c r="J14" s="1"/>
      <c r="K14" s="37" t="s">
        <v>7</v>
      </c>
      <c r="L14" s="25">
        <v>2</v>
      </c>
      <c r="M14" s="7">
        <v>1.4548104608622965E-2</v>
      </c>
      <c r="N14" s="8">
        <f t="shared" si="0"/>
        <v>3.4548104608622968E-2</v>
      </c>
      <c r="O14" s="19">
        <f t="shared" si="1"/>
        <v>0.97132300974461361</v>
      </c>
      <c r="P14" s="20">
        <f t="shared" si="2"/>
        <v>0.9332368897682739</v>
      </c>
      <c r="Q14" s="29">
        <f t="shared" si="3"/>
        <v>4.8566150487230679</v>
      </c>
      <c r="R14" s="30">
        <f t="shared" si="4"/>
        <v>4.6661844488413697</v>
      </c>
    </row>
    <row r="15" spans="3:18" x14ac:dyDescent="0.3">
      <c r="E15" s="37" t="s">
        <v>8</v>
      </c>
      <c r="F15" s="80">
        <v>10</v>
      </c>
      <c r="G15" s="1"/>
      <c r="H15" s="1"/>
      <c r="I15" s="1"/>
      <c r="J15" s="1"/>
      <c r="K15" s="37" t="s">
        <v>8</v>
      </c>
      <c r="L15" s="25">
        <v>3</v>
      </c>
      <c r="M15" s="7">
        <v>1.741936588414085E-2</v>
      </c>
      <c r="N15" s="8">
        <f t="shared" si="0"/>
        <v>3.7419365884140854E-2</v>
      </c>
      <c r="O15" s="19">
        <f t="shared" si="1"/>
        <v>0.94908387890774593</v>
      </c>
      <c r="P15" s="20">
        <f t="shared" si="2"/>
        <v>0.89381353655188289</v>
      </c>
      <c r="Q15" s="29">
        <f t="shared" si="3"/>
        <v>9.4908387890774595</v>
      </c>
      <c r="R15" s="30">
        <f t="shared" si="4"/>
        <v>8.9381353655188285</v>
      </c>
    </row>
    <row r="16" spans="3:18" x14ac:dyDescent="0.3">
      <c r="E16" s="37" t="s">
        <v>9</v>
      </c>
      <c r="F16" s="80">
        <v>5</v>
      </c>
      <c r="G16" s="1"/>
      <c r="H16" s="1"/>
      <c r="I16" s="1"/>
      <c r="J16" s="1"/>
      <c r="K16" s="37" t="s">
        <v>9</v>
      </c>
      <c r="L16" s="25">
        <v>4</v>
      </c>
      <c r="M16" s="7">
        <v>2.0087784420548045E-2</v>
      </c>
      <c r="N16" s="8">
        <f t="shared" si="0"/>
        <v>4.0087784420548042E-2</v>
      </c>
      <c r="O16" s="19">
        <f t="shared" si="1"/>
        <v>0.92279226235475964</v>
      </c>
      <c r="P16" s="20">
        <f t="shared" si="2"/>
        <v>0.85184462169878361</v>
      </c>
      <c r="Q16" s="29">
        <f t="shared" si="3"/>
        <v>4.6139613117737985</v>
      </c>
      <c r="R16" s="30">
        <f t="shared" si="4"/>
        <v>4.2592231084939183</v>
      </c>
    </row>
    <row r="17" spans="3:18" x14ac:dyDescent="0.3">
      <c r="E17" s="37" t="s">
        <v>10</v>
      </c>
      <c r="F17" s="80">
        <v>20</v>
      </c>
      <c r="G17" s="1"/>
      <c r="H17" s="1"/>
      <c r="I17" s="1"/>
      <c r="J17" s="1"/>
      <c r="K17" s="37" t="s">
        <v>10</v>
      </c>
      <c r="L17" s="25">
        <v>5</v>
      </c>
      <c r="M17" s="7">
        <v>2.2625573581089652E-2</v>
      </c>
      <c r="N17" s="8">
        <f t="shared" si="0"/>
        <v>4.2625573581089649E-2</v>
      </c>
      <c r="O17" s="19">
        <f t="shared" si="1"/>
        <v>0.89303646211314203</v>
      </c>
      <c r="P17" s="20">
        <f t="shared" si="2"/>
        <v>0.80805280659042356</v>
      </c>
      <c r="Q17" s="29">
        <f t="shared" si="3"/>
        <v>17.860729242262842</v>
      </c>
      <c r="R17" s="30">
        <f t="shared" si="4"/>
        <v>16.161056131808472</v>
      </c>
    </row>
    <row r="18" spans="3:18" x14ac:dyDescent="0.3">
      <c r="E18" s="37" t="s">
        <v>11</v>
      </c>
      <c r="F18" s="80">
        <v>5</v>
      </c>
      <c r="G18" s="1"/>
      <c r="H18" s="1"/>
      <c r="I18" s="1"/>
      <c r="J18" s="1"/>
      <c r="K18" s="37" t="s">
        <v>11</v>
      </c>
      <c r="L18" s="25">
        <v>6</v>
      </c>
      <c r="M18" s="7">
        <v>2.4737845513828478E-2</v>
      </c>
      <c r="N18" s="8">
        <f t="shared" si="0"/>
        <v>4.4737845513828478E-2</v>
      </c>
      <c r="O18" s="19">
        <f t="shared" si="1"/>
        <v>0.86206287246575897</v>
      </c>
      <c r="P18" s="20">
        <f t="shared" si="2"/>
        <v>0.76458117932497827</v>
      </c>
      <c r="Q18" s="29">
        <f t="shared" si="3"/>
        <v>4.3103143623287945</v>
      </c>
      <c r="R18" s="30">
        <f t="shared" si="4"/>
        <v>3.8229058966248912</v>
      </c>
    </row>
    <row r="19" spans="3:18" x14ac:dyDescent="0.3">
      <c r="E19" s="37" t="s">
        <v>12</v>
      </c>
      <c r="F19" s="80">
        <v>15</v>
      </c>
      <c r="G19" s="1"/>
      <c r="H19" s="1"/>
      <c r="I19" s="1"/>
      <c r="J19" s="1"/>
      <c r="K19" s="37" t="s">
        <v>12</v>
      </c>
      <c r="L19" s="25">
        <v>7</v>
      </c>
      <c r="M19" s="7">
        <v>2.6683258904551959E-2</v>
      </c>
      <c r="N19" s="8">
        <f t="shared" si="0"/>
        <v>4.6683258904551959E-2</v>
      </c>
      <c r="O19" s="19">
        <f t="shared" si="1"/>
        <v>0.82962390090040694</v>
      </c>
      <c r="P19" s="20">
        <f t="shared" si="2"/>
        <v>0.72124037053145151</v>
      </c>
      <c r="Q19" s="29">
        <f t="shared" si="3"/>
        <v>12.444358513506105</v>
      </c>
      <c r="R19" s="30">
        <f t="shared" si="4"/>
        <v>10.818605557971773</v>
      </c>
    </row>
    <row r="20" spans="3:18" ht="15.6" customHeight="1" x14ac:dyDescent="0.3">
      <c r="E20" s="37" t="s">
        <v>13</v>
      </c>
      <c r="F20" s="80">
        <v>0</v>
      </c>
      <c r="G20" s="1"/>
      <c r="H20" s="1"/>
      <c r="I20" s="1"/>
      <c r="J20" s="1"/>
      <c r="K20" s="37" t="s">
        <v>13</v>
      </c>
      <c r="L20" s="25">
        <v>8</v>
      </c>
      <c r="M20" s="7">
        <v>2.8496057121316858E-2</v>
      </c>
      <c r="N20" s="8">
        <f t="shared" si="0"/>
        <v>4.8496057121316855E-2</v>
      </c>
      <c r="O20" s="19">
        <f t="shared" si="1"/>
        <v>0.79614937240250072</v>
      </c>
      <c r="P20" s="20">
        <f t="shared" si="2"/>
        <v>0.67843374278213819</v>
      </c>
      <c r="Q20" s="29">
        <f t="shared" si="3"/>
        <v>0</v>
      </c>
      <c r="R20" s="30">
        <f t="shared" si="4"/>
        <v>0</v>
      </c>
    </row>
    <row r="21" spans="3:18" x14ac:dyDescent="0.3">
      <c r="E21" s="37" t="s">
        <v>14</v>
      </c>
      <c r="F21" s="80">
        <v>5</v>
      </c>
      <c r="G21" s="1"/>
      <c r="H21" s="1"/>
      <c r="I21" s="1"/>
      <c r="J21" s="1"/>
      <c r="K21" s="37" t="s">
        <v>14</v>
      </c>
      <c r="L21" s="25">
        <v>9</v>
      </c>
      <c r="M21" s="7">
        <v>3.0200159141971005E-2</v>
      </c>
      <c r="N21" s="8">
        <f t="shared" si="0"/>
        <v>5.0200159141971006E-2</v>
      </c>
      <c r="O21" s="19">
        <f t="shared" si="1"/>
        <v>0.76200555577578044</v>
      </c>
      <c r="P21" s="20">
        <f t="shared" si="2"/>
        <v>0.63648054166939994</v>
      </c>
      <c r="Q21" s="29">
        <f t="shared" si="3"/>
        <v>3.8100277788789021</v>
      </c>
      <c r="R21" s="30">
        <f t="shared" si="4"/>
        <v>3.1824027083469995</v>
      </c>
    </row>
    <row r="22" spans="3:18" x14ac:dyDescent="0.3">
      <c r="E22" s="38" t="s">
        <v>15</v>
      </c>
      <c r="F22" s="14">
        <v>5</v>
      </c>
      <c r="G22" s="1"/>
      <c r="H22" s="1"/>
      <c r="I22" s="1"/>
      <c r="J22" s="1"/>
      <c r="K22" s="38" t="s">
        <v>15</v>
      </c>
      <c r="L22" s="26">
        <v>10</v>
      </c>
      <c r="M22" s="9">
        <v>3.1681784925823568E-2</v>
      </c>
      <c r="N22" s="10">
        <f t="shared" si="0"/>
        <v>5.1681784925823565E-2</v>
      </c>
      <c r="O22" s="21">
        <f t="shared" si="1"/>
        <v>0.72846343319633522</v>
      </c>
      <c r="P22" s="22">
        <f t="shared" si="2"/>
        <v>0.59641541525060782</v>
      </c>
      <c r="Q22" s="31">
        <f t="shared" si="3"/>
        <v>3.6423171659816762</v>
      </c>
      <c r="R22" s="32">
        <f t="shared" si="4"/>
        <v>2.9820770762530389</v>
      </c>
    </row>
    <row r="23" spans="3:18" x14ac:dyDescent="0.3">
      <c r="E23" s="39" t="s">
        <v>16</v>
      </c>
      <c r="F23" s="39">
        <f>SUM(F8:F22)</f>
        <v>0</v>
      </c>
      <c r="G23" s="1"/>
      <c r="H23" s="1"/>
      <c r="I23" s="1"/>
      <c r="J23" s="1"/>
      <c r="K23" s="1"/>
      <c r="L23" s="1"/>
      <c r="P23" s="34"/>
    </row>
    <row r="24" spans="3:18" x14ac:dyDescent="0.3">
      <c r="C24" s="1"/>
      <c r="D24" s="1"/>
      <c r="E24" s="1"/>
      <c r="F24" s="1"/>
      <c r="G24" s="1"/>
      <c r="H24" s="1"/>
      <c r="I24" s="1"/>
      <c r="J24" s="1"/>
      <c r="Q24" s="15" t="s">
        <v>25</v>
      </c>
      <c r="R24" s="28">
        <f>SUM(Q8:Q22)</f>
        <v>-8.3937417145999298</v>
      </c>
    </row>
    <row r="25" spans="3:18" ht="15.6" customHeight="1" x14ac:dyDescent="0.3">
      <c r="C25" s="1"/>
      <c r="D25" s="1"/>
      <c r="E25" s="1"/>
      <c r="F25" s="1"/>
      <c r="G25" s="1"/>
      <c r="H25" s="1"/>
      <c r="I25" s="1"/>
      <c r="J25" s="1"/>
      <c r="Q25" s="16" t="s">
        <v>24</v>
      </c>
      <c r="R25" s="30">
        <f>SUM(R8:R22)</f>
        <v>-13.480408979766846</v>
      </c>
    </row>
    <row r="26" spans="3:18" x14ac:dyDescent="0.3">
      <c r="Q26" s="35" t="s">
        <v>23</v>
      </c>
      <c r="R26" s="40">
        <f>R25-R24</f>
        <v>-5.0866672651669163</v>
      </c>
    </row>
    <row r="31" spans="3:18" x14ac:dyDescent="0.3">
      <c r="K31" s="33" t="s">
        <v>51</v>
      </c>
    </row>
    <row r="32" spans="3:18" x14ac:dyDescent="0.3">
      <c r="K32" s="41" t="s">
        <v>22</v>
      </c>
      <c r="L32" s="41" t="s">
        <v>29</v>
      </c>
      <c r="M32" s="41"/>
    </row>
    <row r="34" spans="4:18" ht="43.8" x14ac:dyDescent="0.35">
      <c r="K34" s="43" t="s">
        <v>28</v>
      </c>
      <c r="L34" s="46" t="s">
        <v>53</v>
      </c>
      <c r="M34" s="46" t="s">
        <v>52</v>
      </c>
      <c r="N34" s="6" t="s">
        <v>30</v>
      </c>
      <c r="O34" s="47" t="s">
        <v>37</v>
      </c>
    </row>
    <row r="35" spans="4:18" x14ac:dyDescent="0.3">
      <c r="D35" s="3"/>
      <c r="K35" s="44" t="s">
        <v>45</v>
      </c>
      <c r="L35" s="50">
        <v>4.1666666666666664E-2</v>
      </c>
      <c r="M35" s="50">
        <f t="shared" ref="M35:M40" si="5">1-L35</f>
        <v>0.95833333333333337</v>
      </c>
      <c r="N35" s="80">
        <f>F8</f>
        <v>-5</v>
      </c>
      <c r="O35" s="51">
        <f t="shared" ref="O35:O40" si="6">2% * N35 * (1-L35)</f>
        <v>-9.583333333333334E-2</v>
      </c>
    </row>
    <row r="36" spans="4:18" x14ac:dyDescent="0.3">
      <c r="D36" s="4"/>
      <c r="K36" s="44" t="s">
        <v>46</v>
      </c>
      <c r="L36" s="50">
        <v>0.125</v>
      </c>
      <c r="M36" s="50">
        <f t="shared" si="5"/>
        <v>0.875</v>
      </c>
      <c r="N36" s="80">
        <f>F9</f>
        <v>-15</v>
      </c>
      <c r="O36" s="51">
        <f t="shared" si="6"/>
        <v>-0.26250000000000001</v>
      </c>
    </row>
    <row r="37" spans="4:18" x14ac:dyDescent="0.3">
      <c r="D37" s="4"/>
      <c r="K37" s="44" t="s">
        <v>47</v>
      </c>
      <c r="L37" s="50">
        <v>0.20833333333333334</v>
      </c>
      <c r="M37" s="50">
        <f t="shared" si="5"/>
        <v>0.79166666666666663</v>
      </c>
      <c r="N37" s="80">
        <f>F10</f>
        <v>5</v>
      </c>
      <c r="O37" s="51">
        <f t="shared" si="6"/>
        <v>7.9166666666666663E-2</v>
      </c>
    </row>
    <row r="38" spans="4:18" x14ac:dyDescent="0.3">
      <c r="D38" s="4"/>
      <c r="K38" s="44" t="s">
        <v>48</v>
      </c>
      <c r="L38" s="50">
        <v>0.375</v>
      </c>
      <c r="M38" s="50">
        <f t="shared" si="5"/>
        <v>0.625</v>
      </c>
      <c r="N38" s="80">
        <f>F11</f>
        <v>15</v>
      </c>
      <c r="O38" s="51">
        <f t="shared" si="6"/>
        <v>0.1875</v>
      </c>
    </row>
    <row r="39" spans="4:18" x14ac:dyDescent="0.3">
      <c r="D39" s="4"/>
      <c r="K39" s="44" t="s">
        <v>49</v>
      </c>
      <c r="L39" s="50">
        <v>0.625</v>
      </c>
      <c r="M39" s="50">
        <f t="shared" si="5"/>
        <v>0.375</v>
      </c>
      <c r="N39" s="80">
        <f>F12</f>
        <v>-30</v>
      </c>
      <c r="O39" s="51">
        <f t="shared" si="6"/>
        <v>-0.22499999999999998</v>
      </c>
    </row>
    <row r="40" spans="4:18" x14ac:dyDescent="0.3">
      <c r="D40" s="4"/>
      <c r="K40" s="45" t="s">
        <v>50</v>
      </c>
      <c r="L40" s="52">
        <v>0.875</v>
      </c>
      <c r="M40" s="52">
        <f t="shared" si="5"/>
        <v>0.125</v>
      </c>
      <c r="N40" s="81">
        <f>F13</f>
        <v>-40</v>
      </c>
      <c r="O40" s="53">
        <f t="shared" si="6"/>
        <v>-0.1</v>
      </c>
    </row>
    <row r="41" spans="4:18" x14ac:dyDescent="0.3">
      <c r="D41" s="4"/>
      <c r="N41" s="39" t="s">
        <v>38</v>
      </c>
      <c r="O41" s="48">
        <f>SUM(O35:O40)</f>
        <v>-0.41666666666666663</v>
      </c>
    </row>
    <row r="42" spans="4:18" x14ac:dyDescent="0.3">
      <c r="D42" s="4"/>
      <c r="E42" s="5"/>
      <c r="O42" s="4"/>
    </row>
    <row r="43" spans="4:18" x14ac:dyDescent="0.3">
      <c r="D43" s="4"/>
      <c r="E43" s="5"/>
      <c r="K43" s="33" t="s">
        <v>42</v>
      </c>
    </row>
    <row r="44" spans="4:18" x14ac:dyDescent="0.3">
      <c r="D44" s="4"/>
      <c r="E44" s="5"/>
      <c r="K44" s="69" t="s">
        <v>28</v>
      </c>
      <c r="L44" s="71" t="s">
        <v>37</v>
      </c>
      <c r="M44" s="66" t="s">
        <v>39</v>
      </c>
      <c r="N44" s="67"/>
      <c r="O44" s="67"/>
      <c r="P44" s="67"/>
      <c r="Q44" s="67"/>
      <c r="R44" s="68"/>
    </row>
    <row r="45" spans="4:18" x14ac:dyDescent="0.3">
      <c r="D45" s="4"/>
      <c r="E45" s="5"/>
      <c r="K45" s="70"/>
      <c r="L45" s="72"/>
      <c r="M45" s="11" t="s">
        <v>31</v>
      </c>
      <c r="N45" s="42" t="s">
        <v>32</v>
      </c>
      <c r="O45" s="42" t="s">
        <v>33</v>
      </c>
      <c r="P45" s="42" t="s">
        <v>34</v>
      </c>
      <c r="Q45" s="42" t="s">
        <v>35</v>
      </c>
      <c r="R45" s="12" t="s">
        <v>36</v>
      </c>
    </row>
    <row r="46" spans="4:18" x14ac:dyDescent="0.3">
      <c r="D46" s="4"/>
      <c r="E46" s="5"/>
      <c r="K46" s="49" t="str">
        <f t="shared" ref="K46:K51" si="7">K35</f>
        <v>[0M,1M]</v>
      </c>
      <c r="L46" s="54">
        <f t="shared" ref="L46:L51" si="8">SUM(M46:R46)</f>
        <v>-9.5833333333333326E-2</v>
      </c>
      <c r="M46" s="55">
        <f>$O35*(M$56-M$57)/$M35</f>
        <v>-4.1666666666666666E-3</v>
      </c>
      <c r="N46" s="56">
        <f>$O35*(N$56-M$56)/$M35</f>
        <v>-8.3333333333333332E-3</v>
      </c>
      <c r="O46" s="56">
        <f>$O35*(O$56-N$56)/$M35</f>
        <v>-8.333333333333335E-3</v>
      </c>
      <c r="P46" s="56">
        <f>$O35*(P$56-O$56)/$M35</f>
        <v>-2.5000000000000001E-2</v>
      </c>
      <c r="Q46" s="56">
        <f>$O35*(Q$56-P$56)/$M35</f>
        <v>-2.5000000000000001E-2</v>
      </c>
      <c r="R46" s="54">
        <f>$O35*(R$56-Q$56)/$M35</f>
        <v>-2.5000000000000001E-2</v>
      </c>
    </row>
    <row r="47" spans="4:18" x14ac:dyDescent="0.3">
      <c r="D47" s="4"/>
      <c r="E47" s="5"/>
      <c r="K47" s="44" t="str">
        <f t="shared" si="7"/>
        <v>[1M,2M]</v>
      </c>
      <c r="L47" s="51">
        <f t="shared" si="8"/>
        <v>-0.26250000000000001</v>
      </c>
      <c r="M47" s="57"/>
      <c r="N47" s="58">
        <f>$O36*(N$56-N$57)/$M36</f>
        <v>-1.2499999999999997E-2</v>
      </c>
      <c r="O47" s="58">
        <f>$O36*(O$56-N$56)/$M36</f>
        <v>-2.5000000000000001E-2</v>
      </c>
      <c r="P47" s="58">
        <f>$O36*(P$56-O$56)/$M36</f>
        <v>-7.4999999999999997E-2</v>
      </c>
      <c r="Q47" s="58">
        <f>$O36*(Q$56-P$56)/$M36</f>
        <v>-7.4999999999999997E-2</v>
      </c>
      <c r="R47" s="51">
        <f>$O36*(R$56-Q$56)/$M36</f>
        <v>-7.4999999999999997E-2</v>
      </c>
    </row>
    <row r="48" spans="4:18" x14ac:dyDescent="0.3">
      <c r="D48" s="4"/>
      <c r="E48" s="5"/>
      <c r="K48" s="44" t="str">
        <f t="shared" si="7"/>
        <v>[2M,3M]</v>
      </c>
      <c r="L48" s="51">
        <f t="shared" si="8"/>
        <v>7.9166666666666663E-2</v>
      </c>
      <c r="M48" s="57"/>
      <c r="N48" s="58"/>
      <c r="O48" s="58">
        <f>$O37*(O$56-O$57)/$M37</f>
        <v>4.1666666666666657E-3</v>
      </c>
      <c r="P48" s="58">
        <f>$O37*(P$56-O$56)/$M37</f>
        <v>2.5000000000000001E-2</v>
      </c>
      <c r="Q48" s="58">
        <f>$O37*(Q$56-P$56)/$M37</f>
        <v>2.5000000000000001E-2</v>
      </c>
      <c r="R48" s="51">
        <f>$O37*(R$56-Q$56)/$M37</f>
        <v>2.5000000000000001E-2</v>
      </c>
    </row>
    <row r="49" spans="4:18" x14ac:dyDescent="0.3">
      <c r="D49" s="4"/>
      <c r="E49" s="5"/>
      <c r="K49" s="44" t="str">
        <f t="shared" si="7"/>
        <v>[3M,6M]</v>
      </c>
      <c r="L49" s="51">
        <f t="shared" si="8"/>
        <v>0.1875</v>
      </c>
      <c r="M49" s="57"/>
      <c r="N49" s="58"/>
      <c r="O49" s="58"/>
      <c r="P49" s="58">
        <f>$O38*(P$56-P$57)/$M38</f>
        <v>3.7499999999999999E-2</v>
      </c>
      <c r="Q49" s="58">
        <f>$O38*(Q$56-P$56)/$M38</f>
        <v>7.4999999999999997E-2</v>
      </c>
      <c r="R49" s="51">
        <f>$O38*(R$56-Q$56)/$M38</f>
        <v>7.4999999999999997E-2</v>
      </c>
    </row>
    <row r="50" spans="4:18" x14ac:dyDescent="0.3">
      <c r="D50" s="4"/>
      <c r="E50" s="5"/>
      <c r="K50" s="44" t="str">
        <f t="shared" si="7"/>
        <v>[6M,9M]</v>
      </c>
      <c r="L50" s="51">
        <f t="shared" si="8"/>
        <v>-0.22499999999999998</v>
      </c>
      <c r="M50" s="57"/>
      <c r="N50" s="58"/>
      <c r="O50" s="58"/>
      <c r="P50" s="58"/>
      <c r="Q50" s="58">
        <f>$O39*(Q$56-Q$57)/$M39</f>
        <v>-7.4999999999999997E-2</v>
      </c>
      <c r="R50" s="51">
        <f>$O39*(R$56-Q$56)/$M39</f>
        <v>-0.15</v>
      </c>
    </row>
    <row r="51" spans="4:18" x14ac:dyDescent="0.3">
      <c r="D51" s="4"/>
      <c r="E51" s="5"/>
      <c r="K51" s="45" t="str">
        <f t="shared" si="7"/>
        <v>[9M,1Y]</v>
      </c>
      <c r="L51" s="53">
        <f t="shared" si="8"/>
        <v>-0.1</v>
      </c>
      <c r="M51" s="59"/>
      <c r="N51" s="60"/>
      <c r="O51" s="60"/>
      <c r="P51" s="60"/>
      <c r="Q51" s="60"/>
      <c r="R51" s="53">
        <f>$O40*(R$56-R$57)/$M40</f>
        <v>-0.1</v>
      </c>
    </row>
    <row r="52" spans="4:18" x14ac:dyDescent="0.3">
      <c r="D52" s="4"/>
      <c r="E52" s="5"/>
      <c r="K52" s="39" t="s">
        <v>16</v>
      </c>
      <c r="L52" s="61">
        <f t="shared" ref="L52:R52" si="9">SUM(L46:L51)</f>
        <v>-0.41666666666666663</v>
      </c>
      <c r="M52" s="62">
        <f t="shared" si="9"/>
        <v>-4.1666666666666666E-3</v>
      </c>
      <c r="N52" s="63">
        <f t="shared" si="9"/>
        <v>-2.0833333333333329E-2</v>
      </c>
      <c r="O52" s="63">
        <f t="shared" si="9"/>
        <v>-2.9166666666666674E-2</v>
      </c>
      <c r="P52" s="63">
        <f t="shared" si="9"/>
        <v>-3.7500000000000012E-2</v>
      </c>
      <c r="Q52" s="63">
        <f t="shared" si="9"/>
        <v>-7.5000000000000011E-2</v>
      </c>
      <c r="R52" s="64">
        <f t="shared" si="9"/>
        <v>-0.25</v>
      </c>
    </row>
    <row r="53" spans="4:18" x14ac:dyDescent="0.3">
      <c r="D53" s="4"/>
      <c r="E53" s="5"/>
    </row>
    <row r="54" spans="4:18" x14ac:dyDescent="0.3">
      <c r="D54" s="4"/>
      <c r="E54" s="5"/>
    </row>
    <row r="55" spans="4:18" x14ac:dyDescent="0.3">
      <c r="D55" s="4"/>
      <c r="E55" s="5"/>
    </row>
    <row r="56" spans="4:18" x14ac:dyDescent="0.3">
      <c r="D56" s="4"/>
      <c r="E56" s="5"/>
      <c r="M56">
        <f>1/12</f>
        <v>8.3333333333333329E-2</v>
      </c>
      <c r="N56">
        <f>2/12</f>
        <v>0.16666666666666666</v>
      </c>
      <c r="O56">
        <f>3/12</f>
        <v>0.25</v>
      </c>
      <c r="P56">
        <f>6/12</f>
        <v>0.5</v>
      </c>
      <c r="Q56">
        <f>9/12</f>
        <v>0.75</v>
      </c>
      <c r="R56">
        <v>1</v>
      </c>
    </row>
    <row r="57" spans="4:18" x14ac:dyDescent="0.3">
      <c r="D57" s="4"/>
      <c r="E57" s="5"/>
      <c r="M57" s="4">
        <f>L35</f>
        <v>4.1666666666666664E-2</v>
      </c>
      <c r="N57" s="4">
        <f>L36</f>
        <v>0.125</v>
      </c>
      <c r="O57" s="4">
        <f>L37</f>
        <v>0.20833333333333334</v>
      </c>
      <c r="P57" s="4">
        <f>L38</f>
        <v>0.375</v>
      </c>
      <c r="Q57" s="4">
        <f>L39</f>
        <v>0.625</v>
      </c>
      <c r="R57" s="4">
        <f>L40</f>
        <v>0.875</v>
      </c>
    </row>
    <row r="58" spans="4:18" x14ac:dyDescent="0.3">
      <c r="D58" s="4"/>
      <c r="E58" s="5"/>
    </row>
    <row r="59" spans="4:18" x14ac:dyDescent="0.3">
      <c r="D59" s="4"/>
      <c r="E59" s="5"/>
    </row>
    <row r="60" spans="4:18" x14ac:dyDescent="0.3">
      <c r="D60" s="4"/>
      <c r="E60" s="5"/>
    </row>
    <row r="61" spans="4:18" x14ac:dyDescent="0.3">
      <c r="D61" s="4"/>
      <c r="E61" s="5"/>
    </row>
    <row r="62" spans="4:18" x14ac:dyDescent="0.3">
      <c r="D62" s="4"/>
      <c r="E62" s="5"/>
    </row>
    <row r="63" spans="4:18" x14ac:dyDescent="0.3">
      <c r="D63" s="4"/>
      <c r="E63" s="5"/>
    </row>
    <row r="64" spans="4:18" x14ac:dyDescent="0.3">
      <c r="D64" s="4"/>
      <c r="E64" s="5"/>
    </row>
    <row r="65" spans="4:5" x14ac:dyDescent="0.3">
      <c r="D65" s="4"/>
      <c r="E65" s="5"/>
    </row>
    <row r="66" spans="4:5" x14ac:dyDescent="0.3">
      <c r="D66" s="4"/>
      <c r="E66" s="5"/>
    </row>
    <row r="67" spans="4:5" x14ac:dyDescent="0.3">
      <c r="D67" s="4"/>
      <c r="E67" s="5"/>
    </row>
    <row r="68" spans="4:5" x14ac:dyDescent="0.3">
      <c r="D68" s="4"/>
      <c r="E68" s="5"/>
    </row>
    <row r="69" spans="4:5" x14ac:dyDescent="0.3">
      <c r="D69" s="4"/>
      <c r="E69" s="5"/>
    </row>
    <row r="70" spans="4:5" x14ac:dyDescent="0.3">
      <c r="D70" s="4"/>
      <c r="E70" s="5"/>
    </row>
    <row r="71" spans="4:5" x14ac:dyDescent="0.3">
      <c r="D71" s="4"/>
      <c r="E71" s="5"/>
    </row>
    <row r="72" spans="4:5" x14ac:dyDescent="0.3">
      <c r="D72" s="4"/>
      <c r="E72" s="5"/>
    </row>
    <row r="73" spans="4:5" x14ac:dyDescent="0.3">
      <c r="D73" s="4"/>
      <c r="E73" s="5"/>
    </row>
    <row r="74" spans="4:5" x14ac:dyDescent="0.3">
      <c r="D74" s="4"/>
      <c r="E74" s="5"/>
    </row>
    <row r="75" spans="4:5" x14ac:dyDescent="0.3">
      <c r="D75" s="4"/>
      <c r="E75" s="5"/>
    </row>
    <row r="76" spans="4:5" x14ac:dyDescent="0.3">
      <c r="D76" s="4"/>
      <c r="E76" s="5"/>
    </row>
    <row r="77" spans="4:5" x14ac:dyDescent="0.3">
      <c r="D77" s="4"/>
      <c r="E77" s="5"/>
    </row>
    <row r="78" spans="4:5" x14ac:dyDescent="0.3">
      <c r="D78" s="4"/>
      <c r="E78" s="5"/>
    </row>
    <row r="79" spans="4:5" x14ac:dyDescent="0.3">
      <c r="D79" s="4"/>
      <c r="E79" s="5"/>
    </row>
    <row r="80" spans="4:5" x14ac:dyDescent="0.3">
      <c r="D80" s="4"/>
      <c r="E80" s="5"/>
    </row>
    <row r="81" spans="4:5" x14ac:dyDescent="0.3">
      <c r="D81" s="4"/>
      <c r="E81" s="5"/>
    </row>
    <row r="82" spans="4:5" x14ac:dyDescent="0.3">
      <c r="D82" s="4"/>
      <c r="E82" s="5"/>
    </row>
    <row r="83" spans="4:5" x14ac:dyDescent="0.3">
      <c r="D83" s="4"/>
      <c r="E83" s="5"/>
    </row>
    <row r="84" spans="4:5" x14ac:dyDescent="0.3">
      <c r="D84" s="4"/>
      <c r="E84" s="5"/>
    </row>
    <row r="85" spans="4:5" x14ac:dyDescent="0.3">
      <c r="D85" s="4"/>
      <c r="E85" s="5"/>
    </row>
    <row r="86" spans="4:5" x14ac:dyDescent="0.3">
      <c r="D86" s="4"/>
      <c r="E86" s="5"/>
    </row>
    <row r="87" spans="4:5" x14ac:dyDescent="0.3">
      <c r="D87" s="4"/>
      <c r="E87" s="5"/>
    </row>
    <row r="88" spans="4:5" x14ac:dyDescent="0.3">
      <c r="D88" s="4"/>
      <c r="E88" s="5"/>
    </row>
    <row r="89" spans="4:5" x14ac:dyDescent="0.3">
      <c r="D89" s="4"/>
      <c r="E89" s="5"/>
    </row>
    <row r="90" spans="4:5" x14ac:dyDescent="0.3">
      <c r="D90" s="4"/>
      <c r="E90" s="5"/>
    </row>
    <row r="91" spans="4:5" x14ac:dyDescent="0.3">
      <c r="D91" s="4"/>
      <c r="E91" s="5"/>
    </row>
    <row r="92" spans="4:5" x14ac:dyDescent="0.3">
      <c r="D92" s="4"/>
      <c r="E92" s="5"/>
    </row>
    <row r="93" spans="4:5" x14ac:dyDescent="0.3">
      <c r="D93" s="4"/>
      <c r="E93" s="5"/>
    </row>
    <row r="94" spans="4:5" x14ac:dyDescent="0.3">
      <c r="D94" s="4"/>
      <c r="E94" s="5"/>
    </row>
    <row r="95" spans="4:5" x14ac:dyDescent="0.3">
      <c r="D95" s="4"/>
      <c r="E95" s="5"/>
    </row>
    <row r="96" spans="4:5" x14ac:dyDescent="0.3">
      <c r="D96" s="4"/>
      <c r="E96" s="5"/>
    </row>
    <row r="97" spans="4:5" x14ac:dyDescent="0.3">
      <c r="D97" s="4"/>
      <c r="E97" s="5"/>
    </row>
    <row r="98" spans="4:5" x14ac:dyDescent="0.3">
      <c r="D98" s="4"/>
      <c r="E98" s="5"/>
    </row>
    <row r="99" spans="4:5" x14ac:dyDescent="0.3">
      <c r="D99" s="4"/>
      <c r="E99" s="5"/>
    </row>
    <row r="100" spans="4:5" x14ac:dyDescent="0.3">
      <c r="D100" s="4"/>
      <c r="E100" s="5"/>
    </row>
    <row r="101" spans="4:5" x14ac:dyDescent="0.3">
      <c r="D101" s="4"/>
      <c r="E101" s="5"/>
    </row>
    <row r="102" spans="4:5" x14ac:dyDescent="0.3">
      <c r="D102" s="4"/>
      <c r="E102" s="5"/>
    </row>
    <row r="103" spans="4:5" x14ac:dyDescent="0.3">
      <c r="D103" s="4"/>
      <c r="E103" s="5"/>
    </row>
    <row r="104" spans="4:5" x14ac:dyDescent="0.3">
      <c r="D104" s="4"/>
      <c r="E104" s="5"/>
    </row>
    <row r="105" spans="4:5" x14ac:dyDescent="0.3">
      <c r="D105" s="4"/>
      <c r="E105" s="5"/>
    </row>
    <row r="106" spans="4:5" x14ac:dyDescent="0.3">
      <c r="D106" s="4"/>
      <c r="E106" s="5"/>
    </row>
    <row r="107" spans="4:5" x14ac:dyDescent="0.3">
      <c r="D107" s="4"/>
      <c r="E107" s="5"/>
    </row>
    <row r="108" spans="4:5" x14ac:dyDescent="0.3">
      <c r="D108" s="4"/>
      <c r="E108" s="5"/>
    </row>
    <row r="109" spans="4:5" x14ac:dyDescent="0.3">
      <c r="D109" s="4"/>
      <c r="E109" s="5"/>
    </row>
    <row r="110" spans="4:5" x14ac:dyDescent="0.3">
      <c r="D110" s="4"/>
      <c r="E110" s="5"/>
    </row>
    <row r="111" spans="4:5" x14ac:dyDescent="0.3">
      <c r="D111" s="4"/>
      <c r="E111" s="5"/>
    </row>
    <row r="112" spans="4:5" x14ac:dyDescent="0.3">
      <c r="D112" s="4"/>
      <c r="E112" s="5"/>
    </row>
    <row r="113" spans="4:5" x14ac:dyDescent="0.3">
      <c r="D113" s="4"/>
      <c r="E113" s="5"/>
    </row>
    <row r="114" spans="4:5" x14ac:dyDescent="0.3">
      <c r="D114" s="4"/>
      <c r="E114" s="5"/>
    </row>
    <row r="115" spans="4:5" x14ac:dyDescent="0.3">
      <c r="D115" s="4"/>
      <c r="E115" s="5"/>
    </row>
    <row r="116" spans="4:5" x14ac:dyDescent="0.3">
      <c r="D116" s="4"/>
      <c r="E116" s="5"/>
    </row>
    <row r="117" spans="4:5" x14ac:dyDescent="0.3">
      <c r="D117" s="4"/>
      <c r="E117" s="5"/>
    </row>
    <row r="118" spans="4:5" x14ac:dyDescent="0.3">
      <c r="D118" s="4"/>
      <c r="E118" s="5"/>
    </row>
    <row r="119" spans="4:5" x14ac:dyDescent="0.3">
      <c r="D119" s="4"/>
      <c r="E119" s="5"/>
    </row>
    <row r="120" spans="4:5" x14ac:dyDescent="0.3">
      <c r="D120" s="4"/>
      <c r="E120" s="5"/>
    </row>
    <row r="121" spans="4:5" x14ac:dyDescent="0.3">
      <c r="D121" s="4"/>
      <c r="E121" s="5"/>
    </row>
    <row r="122" spans="4:5" x14ac:dyDescent="0.3">
      <c r="D122" s="4"/>
      <c r="E122" s="5"/>
    </row>
    <row r="123" spans="4:5" x14ac:dyDescent="0.3">
      <c r="D123" s="4"/>
      <c r="E123" s="5"/>
    </row>
    <row r="124" spans="4:5" x14ac:dyDescent="0.3">
      <c r="D124" s="4"/>
      <c r="E124" s="5"/>
    </row>
    <row r="125" spans="4:5" x14ac:dyDescent="0.3">
      <c r="D125" s="4"/>
      <c r="E125" s="5"/>
    </row>
    <row r="126" spans="4:5" x14ac:dyDescent="0.3">
      <c r="D126" s="4"/>
      <c r="E126" s="5"/>
    </row>
    <row r="127" spans="4:5" x14ac:dyDescent="0.3">
      <c r="D127" s="4"/>
      <c r="E127" s="5"/>
    </row>
    <row r="128" spans="4:5" x14ac:dyDescent="0.3">
      <c r="D128" s="4"/>
      <c r="E128" s="5"/>
    </row>
    <row r="129" spans="4:5" x14ac:dyDescent="0.3">
      <c r="D129" s="4"/>
      <c r="E129" s="5"/>
    </row>
    <row r="130" spans="4:5" x14ac:dyDescent="0.3">
      <c r="D130" s="4"/>
      <c r="E130" s="5"/>
    </row>
    <row r="131" spans="4:5" x14ac:dyDescent="0.3">
      <c r="D131" s="4"/>
      <c r="E131" s="5"/>
    </row>
    <row r="132" spans="4:5" x14ac:dyDescent="0.3">
      <c r="D132" s="4"/>
      <c r="E132" s="5"/>
    </row>
    <row r="133" spans="4:5" x14ac:dyDescent="0.3">
      <c r="D133" s="4"/>
      <c r="E133" s="5"/>
    </row>
    <row r="134" spans="4:5" x14ac:dyDescent="0.3">
      <c r="D134" s="4"/>
      <c r="E134" s="5"/>
    </row>
    <row r="135" spans="4:5" x14ac:dyDescent="0.3">
      <c r="D135" s="4"/>
      <c r="E135" s="5"/>
    </row>
    <row r="136" spans="4:5" x14ac:dyDescent="0.3">
      <c r="D136" s="4"/>
      <c r="E136" s="5"/>
    </row>
    <row r="137" spans="4:5" x14ac:dyDescent="0.3">
      <c r="D137" s="4"/>
      <c r="E137" s="5"/>
    </row>
    <row r="138" spans="4:5" x14ac:dyDescent="0.3">
      <c r="D138" s="4"/>
      <c r="E138" s="5"/>
    </row>
    <row r="139" spans="4:5" x14ac:dyDescent="0.3">
      <c r="D139" s="4"/>
      <c r="E139" s="5"/>
    </row>
    <row r="140" spans="4:5" x14ac:dyDescent="0.3">
      <c r="D140" s="4"/>
      <c r="E140" s="5"/>
    </row>
    <row r="141" spans="4:5" x14ac:dyDescent="0.3">
      <c r="D141" s="4"/>
      <c r="E141" s="5"/>
    </row>
    <row r="142" spans="4:5" x14ac:dyDescent="0.3">
      <c r="D142" s="4"/>
      <c r="E142" s="5"/>
    </row>
    <row r="143" spans="4:5" x14ac:dyDescent="0.3">
      <c r="D143" s="4"/>
      <c r="E143" s="5"/>
    </row>
    <row r="144" spans="4:5" x14ac:dyDescent="0.3">
      <c r="D144" s="4"/>
      <c r="E144" s="5"/>
    </row>
    <row r="145" spans="4:5" x14ac:dyDescent="0.3">
      <c r="D145" s="4"/>
      <c r="E145" s="5"/>
    </row>
    <row r="146" spans="4:5" x14ac:dyDescent="0.3">
      <c r="D146" s="4"/>
      <c r="E146" s="5"/>
    </row>
    <row r="147" spans="4:5" x14ac:dyDescent="0.3">
      <c r="D147" s="4"/>
      <c r="E147" s="5"/>
    </row>
    <row r="148" spans="4:5" x14ac:dyDescent="0.3">
      <c r="D148" s="4"/>
      <c r="E148" s="5"/>
    </row>
    <row r="149" spans="4:5" x14ac:dyDescent="0.3">
      <c r="D149" s="4"/>
      <c r="E149" s="5"/>
    </row>
    <row r="150" spans="4:5" x14ac:dyDescent="0.3">
      <c r="D150" s="4"/>
      <c r="E150" s="5"/>
    </row>
    <row r="151" spans="4:5" x14ac:dyDescent="0.3">
      <c r="D151" s="4"/>
      <c r="E151" s="5"/>
    </row>
    <row r="152" spans="4:5" x14ac:dyDescent="0.3">
      <c r="D152" s="4"/>
      <c r="E152" s="5"/>
    </row>
    <row r="153" spans="4:5" x14ac:dyDescent="0.3">
      <c r="D153" s="4"/>
      <c r="E153" s="5"/>
    </row>
    <row r="154" spans="4:5" x14ac:dyDescent="0.3">
      <c r="D154" s="4"/>
      <c r="E154" s="5"/>
    </row>
    <row r="155" spans="4:5" x14ac:dyDescent="0.3">
      <c r="D155" s="2"/>
    </row>
    <row r="156" spans="4:5" x14ac:dyDescent="0.3">
      <c r="D156" s="2"/>
    </row>
    <row r="157" spans="4:5" x14ac:dyDescent="0.3">
      <c r="D157" s="2"/>
    </row>
    <row r="158" spans="4:5" x14ac:dyDescent="0.3">
      <c r="D158" s="2"/>
    </row>
    <row r="159" spans="4:5" x14ac:dyDescent="0.3">
      <c r="D159" s="2"/>
    </row>
    <row r="160" spans="4:5" x14ac:dyDescent="0.3">
      <c r="D160" s="2"/>
    </row>
    <row r="161" spans="4:4" x14ac:dyDescent="0.3">
      <c r="D161" s="2"/>
    </row>
    <row r="162" spans="4:4" x14ac:dyDescent="0.3">
      <c r="D162" s="2"/>
    </row>
    <row r="163" spans="4:4" x14ac:dyDescent="0.3">
      <c r="D163" s="2"/>
    </row>
    <row r="164" spans="4:4" x14ac:dyDescent="0.3">
      <c r="D164" s="2"/>
    </row>
    <row r="165" spans="4:4" x14ac:dyDescent="0.3">
      <c r="D165" s="2"/>
    </row>
    <row r="166" spans="4:4" x14ac:dyDescent="0.3">
      <c r="D166" s="2"/>
    </row>
    <row r="167" spans="4:4" x14ac:dyDescent="0.3">
      <c r="D167" s="2"/>
    </row>
    <row r="168" spans="4:4" x14ac:dyDescent="0.3">
      <c r="D168" s="2"/>
    </row>
    <row r="169" spans="4:4" x14ac:dyDescent="0.3">
      <c r="D169" s="2"/>
    </row>
    <row r="170" spans="4:4" x14ac:dyDescent="0.3">
      <c r="D170" s="2"/>
    </row>
    <row r="171" spans="4:4" x14ac:dyDescent="0.3">
      <c r="D171" s="2"/>
    </row>
    <row r="172" spans="4:4" x14ac:dyDescent="0.3">
      <c r="D172" s="2"/>
    </row>
    <row r="173" spans="4:4" x14ac:dyDescent="0.3">
      <c r="D173" s="2"/>
    </row>
    <row r="174" spans="4:4" x14ac:dyDescent="0.3">
      <c r="D174" s="2"/>
    </row>
    <row r="175" spans="4:4" x14ac:dyDescent="0.3">
      <c r="D175" s="2"/>
    </row>
    <row r="176" spans="4:4" x14ac:dyDescent="0.3">
      <c r="D176" s="2"/>
    </row>
    <row r="177" spans="4:4" x14ac:dyDescent="0.3">
      <c r="D177" s="2"/>
    </row>
    <row r="178" spans="4:4" x14ac:dyDescent="0.3">
      <c r="D178" s="2"/>
    </row>
    <row r="179" spans="4:4" x14ac:dyDescent="0.3">
      <c r="D179" s="2"/>
    </row>
    <row r="180" spans="4:4" x14ac:dyDescent="0.3">
      <c r="D180" s="2"/>
    </row>
    <row r="181" spans="4:4" x14ac:dyDescent="0.3">
      <c r="D181" s="2"/>
    </row>
    <row r="182" spans="4:4" x14ac:dyDescent="0.3">
      <c r="D182" s="2"/>
    </row>
    <row r="183" spans="4:4" x14ac:dyDescent="0.3">
      <c r="D183" s="2"/>
    </row>
    <row r="184" spans="4:4" x14ac:dyDescent="0.3">
      <c r="D184" s="2"/>
    </row>
    <row r="185" spans="4:4" x14ac:dyDescent="0.3">
      <c r="D185" s="2"/>
    </row>
    <row r="186" spans="4:4" x14ac:dyDescent="0.3">
      <c r="D186" s="2"/>
    </row>
    <row r="187" spans="4:4" x14ac:dyDescent="0.3">
      <c r="D187" s="2"/>
    </row>
    <row r="188" spans="4:4" x14ac:dyDescent="0.3">
      <c r="D188" s="2"/>
    </row>
    <row r="189" spans="4:4" x14ac:dyDescent="0.3">
      <c r="D189" s="2"/>
    </row>
    <row r="190" spans="4:4" x14ac:dyDescent="0.3">
      <c r="D190" s="2"/>
    </row>
    <row r="191" spans="4:4" x14ac:dyDescent="0.3">
      <c r="D191" s="2"/>
    </row>
    <row r="192" spans="4:4" x14ac:dyDescent="0.3">
      <c r="D192" s="2"/>
    </row>
  </sheetData>
  <mergeCells count="11">
    <mergeCell ref="E5:E7"/>
    <mergeCell ref="F5:F7"/>
    <mergeCell ref="M44:R44"/>
    <mergeCell ref="K44:K45"/>
    <mergeCell ref="L44:L45"/>
    <mergeCell ref="M6:N6"/>
    <mergeCell ref="O6:P6"/>
    <mergeCell ref="Q5:R6"/>
    <mergeCell ref="K5:P5"/>
    <mergeCell ref="K6:K7"/>
    <mergeCell ref="L6:L7"/>
  </mergeCells>
  <pageMargins left="0.7" right="0.7" top="0.75" bottom="0.75" header="0.3" footer="0.3"/>
  <pageSetup paperSize="9" scale="55" orientation="portrait" r:id="rId1"/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NII-EVE-Calc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 Keung WONG</dc:creator>
  <cp:lastModifiedBy>Shek Keung WONG</cp:lastModifiedBy>
  <cp:lastPrinted>2024-01-16T02:10:41Z</cp:lastPrinted>
  <dcterms:created xsi:type="dcterms:W3CDTF">2023-01-24T13:28:00Z</dcterms:created>
  <dcterms:modified xsi:type="dcterms:W3CDTF">2024-01-17T08:02:54Z</dcterms:modified>
</cp:coreProperties>
</file>