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 qiushi\Downloads\"/>
    </mc:Choice>
  </mc:AlternateContent>
  <xr:revisionPtr revIDLastSave="0" documentId="13_ncr:1_{DFD9C4AC-5525-4E20-9682-62100ECB548D}" xr6:coauthVersionLast="47" xr6:coauthVersionMax="47" xr10:uidLastSave="{00000000-0000-0000-0000-000000000000}"/>
  <bookViews>
    <workbookView xWindow="-108" yWindow="-108" windowWidth="23256" windowHeight="12576" activeTab="2" xr2:uid="{AE821090-D810-5344-A864-9B2522E95D01}"/>
  </bookViews>
  <sheets>
    <sheet name="example1" sheetId="1" r:id="rId1"/>
    <sheet name="example2" sheetId="2" r:id="rId2"/>
    <sheet name="example4" sheetId="4" r:id="rId3"/>
    <sheet name="Starbacks" sheetId="5" r:id="rId4"/>
    <sheet name="Brad" sheetId="7" r:id="rId5"/>
    <sheet name="ABC" sheetId="6" r:id="rId6"/>
    <sheet name="example" sheetId="8" r:id="rId7"/>
    <sheet name="GP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O9" i="4"/>
  <c r="O8" i="4"/>
  <c r="M7" i="4"/>
  <c r="M3" i="4"/>
  <c r="E2" i="6"/>
  <c r="E1" i="6"/>
  <c r="E4" i="6"/>
  <c r="C14" i="8"/>
  <c r="G7" i="9"/>
  <c r="G8" i="9"/>
  <c r="O11" i="4" l="1"/>
  <c r="O3" i="4" s="1"/>
  <c r="C13" i="8"/>
  <c r="E3" i="6" l="1"/>
  <c r="L5" i="4"/>
</calcChain>
</file>

<file path=xl/sharedStrings.xml><?xml version="1.0" encoding="utf-8"?>
<sst xmlns="http://schemas.openxmlformats.org/spreadsheetml/2006/main" count="341" uniqueCount="135">
  <si>
    <t>State</t>
  </si>
  <si>
    <t>California</t>
  </si>
  <si>
    <t>Colorado</t>
  </si>
  <si>
    <t>Florida</t>
  </si>
  <si>
    <t>Massachusetts</t>
  </si>
  <si>
    <t>Minnesota</t>
  </si>
  <si>
    <t>New York</t>
  </si>
  <si>
    <t>Ohio</t>
  </si>
  <si>
    <t>Texas</t>
  </si>
  <si>
    <t>Washington</t>
  </si>
  <si>
    <t>Auto Type:</t>
  </si>
  <si>
    <t>Which Auto:</t>
  </si>
  <si>
    <t>Auto Property:</t>
  </si>
  <si>
    <t>No Bed</t>
  </si>
  <si>
    <t>2-door</t>
  </si>
  <si>
    <t>4-door</t>
  </si>
  <si>
    <t>Has Bed</t>
  </si>
  <si>
    <t>ID</t>
  </si>
  <si>
    <t>Employee Name</t>
  </si>
  <si>
    <t>Address</t>
  </si>
  <si>
    <t>Salary</t>
  </si>
  <si>
    <t>Tax Rate</t>
  </si>
  <si>
    <t>Insurance</t>
  </si>
  <si>
    <t>Employee ID</t>
  </si>
  <si>
    <t>Check #</t>
  </si>
  <si>
    <t>Net Pay</t>
  </si>
  <si>
    <t>Paige Jones</t>
  </si>
  <si>
    <t>Elijah Ward</t>
  </si>
  <si>
    <t>888 192nd Street Anytown, USA 12345</t>
  </si>
  <si>
    <t>Employee Address</t>
  </si>
  <si>
    <t>Elizabeth Marshall</t>
  </si>
  <si>
    <t>530 Dodge Street Anytown, USA 12345</t>
  </si>
  <si>
    <t>Cooper Smith</t>
  </si>
  <si>
    <t>271 Dodge Street Anytown, USA 12345</t>
  </si>
  <si>
    <t>Pay</t>
  </si>
  <si>
    <t>Deductions</t>
  </si>
  <si>
    <t>Isabella Harris</t>
  </si>
  <si>
    <t>715 136th Street Anytown, USA 12345</t>
  </si>
  <si>
    <t>Kaylee Perez</t>
  </si>
  <si>
    <t>772 North 30th Street Anytown, USA 12345</t>
  </si>
  <si>
    <t>Kimberly Hall</t>
  </si>
  <si>
    <t>652 Regency Parkway Drive Anytown, USA 12345</t>
  </si>
  <si>
    <t>Retirement</t>
  </si>
  <si>
    <t>Jesus Clark</t>
  </si>
  <si>
    <t>803 Fontenelle Boulevard Anytown, USA 12345</t>
  </si>
  <si>
    <t>Kylie Woods</t>
  </si>
  <si>
    <t>245 Fontenelle Boulevard Anytown, USA 12345</t>
  </si>
  <si>
    <t>Total</t>
  </si>
  <si>
    <t>Jackson Stephens</t>
  </si>
  <si>
    <t>827 Harrison Street Anytown, USA 12345</t>
  </si>
  <si>
    <t>ABC Ltd.</t>
  </si>
  <si>
    <t>Walmart Retail</t>
  </si>
  <si>
    <t>Home</t>
  </si>
  <si>
    <t>Amazon</t>
  </si>
  <si>
    <t>CVS Caremark</t>
  </si>
  <si>
    <t>Dollar</t>
  </si>
  <si>
    <t>Amazon.com</t>
  </si>
  <si>
    <t>Apple Stores</t>
  </si>
  <si>
    <t>Family Dollar Stores</t>
  </si>
  <si>
    <t>Name</t>
  </si>
  <si>
    <t>Math</t>
  </si>
  <si>
    <t>Physics</t>
  </si>
  <si>
    <t>Chemistry</t>
  </si>
  <si>
    <t>Biology</t>
  </si>
  <si>
    <t>Brad Score</t>
  </si>
  <si>
    <t>Matt</t>
  </si>
  <si>
    <t>Bob</t>
  </si>
  <si>
    <t>Tom</t>
  </si>
  <si>
    <t>Brad</t>
  </si>
  <si>
    <t>Jenny</t>
  </si>
  <si>
    <t>Maria</t>
  </si>
  <si>
    <t>Jill</t>
  </si>
  <si>
    <t>Josh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</si>
  <si>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</si>
  <si>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</si>
  <si>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</si>
  <si>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</si>
  <si>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</si>
  <si>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</si>
  <si>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</si>
  <si>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</si>
  <si>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</si>
  <si>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</si>
  <si>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</si>
  <si>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</si>
  <si>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</si>
  <si>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</si>
  <si>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Date</t>
  </si>
  <si>
    <t>Value</t>
  </si>
  <si>
    <t>Sum today</t>
  </si>
  <si>
    <t>Sum today and prior</t>
  </si>
  <si>
    <t>Country</t>
  </si>
  <si>
    <t>Year</t>
  </si>
  <si>
    <t>GDP</t>
  </si>
  <si>
    <t>Australia</t>
  </si>
  <si>
    <t>Brazil</t>
  </si>
  <si>
    <t>Start Year</t>
  </si>
  <si>
    <t>End Year</t>
  </si>
  <si>
    <t>Total GDP</t>
  </si>
  <si>
    <t>Using SUMPRODUCT</t>
  </si>
  <si>
    <t>Belgium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</si>
  <si>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</si>
  <si>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</si>
  <si>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</si>
  <si>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</si>
  <si>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</si>
  <si>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</si>
  <si>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</si>
  <si>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</si>
  <si>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Mexico</t>
  </si>
  <si>
    <t>Netherlands</t>
  </si>
  <si>
    <t>Poland</t>
  </si>
  <si>
    <t>Russia</t>
  </si>
  <si>
    <t>South Korea</t>
  </si>
  <si>
    <t>Spain</t>
  </si>
  <si>
    <t>Switzerland</t>
  </si>
  <si>
    <t>Turkey</t>
  </si>
  <si>
    <t>United Kingdom</t>
  </si>
  <si>
    <t>United States</t>
  </si>
  <si>
    <t>427 John A. Creighton Boulevard Anytown, USA 12345</t>
    <phoneticPr fontId="10" type="noConversion"/>
  </si>
  <si>
    <t>Frequency</t>
    <phoneticPr fontId="10" type="noConversion"/>
  </si>
  <si>
    <t>401k</t>
    <phoneticPr fontId="10" type="noConversion"/>
  </si>
  <si>
    <t>car</t>
    <phoneticPr fontId="10" type="noConversion"/>
  </si>
  <si>
    <t>truck</t>
    <phoneticPr fontId="10" type="noConversion"/>
  </si>
  <si>
    <t>Sedan</t>
    <phoneticPr fontId="10" type="noConversion"/>
  </si>
  <si>
    <t>Coupe</t>
    <phoneticPr fontId="10" type="noConversion"/>
  </si>
  <si>
    <t>SUV</t>
    <phoneticPr fontId="10" type="noConversion"/>
  </si>
  <si>
    <t>Pickup</t>
    <phoneticPr fontId="10" type="noConversion"/>
  </si>
  <si>
    <t xml:space="preserve">Classification: </t>
    <phoneticPr fontId="10" type="noConversion"/>
  </si>
  <si>
    <t>4-door</t>
    <phoneticPr fontId="10" type="noConversion"/>
  </si>
  <si>
    <t>Car</t>
    <phoneticPr fontId="10" type="noConversion"/>
  </si>
  <si>
    <t>ABC</t>
    <phoneticPr fontId="10" type="noConversion"/>
  </si>
  <si>
    <t>The Home Depot</t>
    <phoneticPr fontId="10" type="noConversion"/>
  </si>
  <si>
    <t>Auto Type:</t>
    <phoneticPr fontId="10" type="noConversion"/>
  </si>
  <si>
    <t>Taxes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</si>
</sst>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.00\ &quot;₽&quot;_-;\-* #,##0.00\ &quot;₽&quot;_-;_-* &quot;-&quot;??\ &quot;₽&quot;_-;_-@_-"/>
    <numFmt numFmtId="177" formatCode="_-* #,##0.00_-;\-* #,##0.00_-;_-* &quot;-&quot;??_-;_-@_-"/>
    <numFmt numFmtId="178" formatCode="[$-409]mmm\-yy;@"/>
    <numFmt numFmtId="179" formatCode="_(* #,##0.00_);_(* \(#,##0.00\);_(* &quot;-&quot;??_);_(@_)"/>
    <numFmt numFmtId="180" formatCode="_(* #,##0.000_);_(* \(#,##0.000\);_(* &quot;-&quot;??_);_(@_)"/>
    <numFmt numFmtId="181" formatCode="_(* #,##0_);_(* \(#,##0\);_(* &quot;-&quot;??_);_(@_)"/>
    <numFmt numFmtId="182" formatCode="&quot;$&quot;#,##0.00_);[Red]\(&quot;$&quot;#,##0.00\)"/>
  </numFmts>
  <fonts count="11" x14ac:knownFonts="1">
    <font>
      <sz val="12"/>
      <color theme="1"/>
      <name val="等线"/>
      <family val="2"/>
      <charset val="204"/>
      <scheme val="minor"/>
    </font>
    <font>
      <sz val="12"/>
      <color theme="1"/>
      <name val="等线"/>
      <family val="2"/>
      <charset val="204"/>
      <scheme val="minor"/>
    </font>
    <font>
      <sz val="12"/>
      <color rgb="FF3F3F76"/>
      <name val="等线"/>
      <family val="2"/>
      <charset val="20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u/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u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" fillId="2" borderId="1" applyNumberFormat="0" applyAlignment="0" applyProtection="0"/>
  </cellStyleXfs>
  <cellXfs count="46">
    <xf numFmtId="0" fontId="0" fillId="0" borderId="0" xfId="0"/>
    <xf numFmtId="0" fontId="3" fillId="0" borderId="2" xfId="0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180" fontId="0" fillId="0" borderId="0" xfId="1" applyNumberFormat="1" applyFont="1"/>
    <xf numFmtId="0" fontId="3" fillId="3" borderId="3" xfId="0" applyFont="1" applyFill="1" applyBorder="1" applyAlignment="1">
      <alignment horizontal="center"/>
    </xf>
    <xf numFmtId="181" fontId="0" fillId="0" borderId="0" xfId="1" applyNumberFormat="1" applyFont="1"/>
    <xf numFmtId="177" fontId="0" fillId="0" borderId="0" xfId="1" applyFont="1"/>
    <xf numFmtId="9" fontId="0" fillId="0" borderId="0" xfId="1" applyNumberFormat="1" applyFont="1"/>
    <xf numFmtId="0" fontId="0" fillId="3" borderId="4" xfId="0" applyFill="1" applyBorder="1" applyAlignment="1">
      <alignment horizontal="center"/>
    </xf>
    <xf numFmtId="176" fontId="0" fillId="3" borderId="4" xfId="2" applyFont="1" applyFill="1" applyBorder="1"/>
    <xf numFmtId="0" fontId="3" fillId="3" borderId="3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179" fontId="0" fillId="3" borderId="8" xfId="0" applyNumberFormat="1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0" fillId="3" borderId="10" xfId="0" applyFill="1" applyBorder="1"/>
    <xf numFmtId="0" fontId="0" fillId="3" borderId="12" xfId="0" applyFill="1" applyBorder="1"/>
    <xf numFmtId="177" fontId="0" fillId="3" borderId="3" xfId="1" applyFont="1" applyFill="1" applyBorder="1"/>
    <xf numFmtId="177" fontId="0" fillId="3" borderId="12" xfId="1" applyFont="1" applyFill="1" applyBorder="1"/>
    <xf numFmtId="177" fontId="0" fillId="3" borderId="4" xfId="1" applyFont="1" applyFill="1" applyBorder="1"/>
    <xf numFmtId="176" fontId="0" fillId="3" borderId="10" xfId="2" applyFont="1" applyFill="1" applyBorder="1"/>
    <xf numFmtId="179" fontId="0" fillId="0" borderId="0" xfId="0" applyNumberFormat="1"/>
    <xf numFmtId="0" fontId="0" fillId="4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82" fontId="7" fillId="0" borderId="0" xfId="0" applyNumberFormat="1" applyFont="1" applyAlignment="1">
      <alignment horizontal="center"/>
    </xf>
    <xf numFmtId="0" fontId="6" fillId="5" borderId="0" xfId="0" applyFont="1" applyFill="1"/>
    <xf numFmtId="0" fontId="7" fillId="5" borderId="0" xfId="0" applyFont="1" applyFill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13" xfId="0" quotePrefix="1" applyFont="1" applyBorder="1"/>
    <xf numFmtId="14" fontId="0" fillId="0" borderId="0" xfId="0" applyNumberFormat="1"/>
    <xf numFmtId="0" fontId="9" fillId="0" borderId="2" xfId="0" applyFont="1" applyBorder="1"/>
    <xf numFmtId="3" fontId="3" fillId="0" borderId="2" xfId="0" applyNumberFormat="1" applyFont="1" applyBorder="1" applyAlignment="1">
      <alignment horizontal="center"/>
    </xf>
    <xf numFmtId="3" fontId="0" fillId="0" borderId="0" xfId="0" applyNumberFormat="1"/>
    <xf numFmtId="0" fontId="2" fillId="2" borderId="1" xfId="3" applyAlignment="1">
      <alignment horizontal="left"/>
    </xf>
    <xf numFmtId="181" fontId="8" fillId="0" borderId="0" xfId="1" applyNumberFormat="1" applyFont="1"/>
    <xf numFmtId="0" fontId="0" fillId="4" borderId="10" xfId="0" applyFill="1" applyBorder="1"/>
    <xf numFmtId="0" fontId="0" fillId="0" borderId="10" xfId="0" applyBorder="1"/>
  </cellXfs>
  <cellStyles count="4">
    <cellStyle name="常规" xfId="0" builtinId="0"/>
    <cellStyle name="货币" xfId="2" builtinId="4"/>
    <cellStyle name="千位分隔" xfId="1" builtinId="3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2097-0C8F-974C-99A9-BDE3F8CAEC91}">
  <dimension ref="B2:H22"/>
  <sheetViews>
    <sheetView zoomScale="150" zoomScaleNormal="150" workbookViewId="0">
      <selection activeCell="D14" sqref="D14"/>
    </sheetView>
  </sheetViews>
  <sheetFormatPr defaultColWidth="10.90625" defaultRowHeight="15.6" x14ac:dyDescent="0.3"/>
  <sheetData>
    <row r="2" spans="2:8" x14ac:dyDescent="0.3">
      <c r="B2" s="1" t="s">
        <v>0</v>
      </c>
      <c r="C2" s="2">
        <v>41517</v>
      </c>
      <c r="D2" s="2">
        <v>41547</v>
      </c>
      <c r="E2" s="2">
        <v>41578</v>
      </c>
      <c r="F2" s="2">
        <v>41608</v>
      </c>
      <c r="G2" s="2">
        <v>41639</v>
      </c>
      <c r="H2" s="2">
        <v>41670</v>
      </c>
    </row>
    <row r="3" spans="2:8" x14ac:dyDescent="0.3">
      <c r="B3" t="s">
        <v>1</v>
      </c>
      <c r="C3" s="3">
        <v>3.919</v>
      </c>
      <c r="D3" s="3">
        <v>3.9889999999999999</v>
      </c>
      <c r="E3" s="3">
        <v>3.8290000000000002</v>
      </c>
      <c r="F3" s="3">
        <v>3.641</v>
      </c>
      <c r="G3" s="3">
        <v>3.6419999999999999</v>
      </c>
      <c r="H3" s="3">
        <v>3.6659999999999999</v>
      </c>
    </row>
    <row r="4" spans="2:8" x14ac:dyDescent="0.3">
      <c r="B4" t="s">
        <v>2</v>
      </c>
      <c r="C4" s="3">
        <v>3.569</v>
      </c>
      <c r="D4" s="3">
        <v>3.5819999999999999</v>
      </c>
      <c r="E4" s="3">
        <v>3.41</v>
      </c>
      <c r="F4" s="3">
        <v>3.2309999999999999</v>
      </c>
      <c r="G4" s="3">
        <v>3.1219999999999999</v>
      </c>
      <c r="H4" s="3">
        <v>3.238</v>
      </c>
    </row>
    <row r="5" spans="2:8" x14ac:dyDescent="0.3">
      <c r="B5" t="s">
        <v>3</v>
      </c>
      <c r="C5" s="3">
        <v>3.6139999999999999</v>
      </c>
      <c r="D5" s="3">
        <v>3.5579999999999998</v>
      </c>
      <c r="E5" s="3">
        <v>3.3879999999999999</v>
      </c>
      <c r="F5" s="3">
        <v>3.3769999999999998</v>
      </c>
      <c r="G5" s="3">
        <v>3.516</v>
      </c>
      <c r="H5" s="3">
        <v>3.4860000000000002</v>
      </c>
    </row>
    <row r="6" spans="2:8" x14ac:dyDescent="0.3">
      <c r="B6" t="s">
        <v>4</v>
      </c>
      <c r="C6" s="3">
        <v>3.7610000000000001</v>
      </c>
      <c r="D6" s="3">
        <v>3.7029999999999998</v>
      </c>
      <c r="E6" s="3">
        <v>3.5179999999999998</v>
      </c>
      <c r="F6" s="3">
        <v>3.419</v>
      </c>
      <c r="G6" s="3">
        <v>3.52</v>
      </c>
      <c r="H6" s="3">
        <v>3.5270000000000001</v>
      </c>
    </row>
    <row r="7" spans="2:8" x14ac:dyDescent="0.3">
      <c r="B7" t="s">
        <v>5</v>
      </c>
      <c r="C7" s="3">
        <v>3.577</v>
      </c>
      <c r="D7" s="3">
        <v>3.54</v>
      </c>
      <c r="E7" s="3">
        <v>3.3180000000000001</v>
      </c>
      <c r="F7" s="3">
        <v>3.1429999999999998</v>
      </c>
      <c r="G7" s="3">
        <v>3.113</v>
      </c>
      <c r="H7" s="3">
        <v>3.2719999999999998</v>
      </c>
    </row>
    <row r="8" spans="2:8" x14ac:dyDescent="0.3">
      <c r="B8" t="s">
        <v>6</v>
      </c>
      <c r="C8" s="3">
        <v>3.9329999999999998</v>
      </c>
      <c r="D8" s="3">
        <v>3.879</v>
      </c>
      <c r="E8" s="3">
        <v>3.7</v>
      </c>
      <c r="F8" s="3">
        <v>3.633</v>
      </c>
      <c r="G8" s="3">
        <v>3.7360000000000002</v>
      </c>
      <c r="H8" s="3">
        <v>3.734</v>
      </c>
    </row>
    <row r="9" spans="2:8" x14ac:dyDescent="0.3">
      <c r="B9" t="s">
        <v>7</v>
      </c>
      <c r="C9" s="3">
        <v>3.5419999999999998</v>
      </c>
      <c r="D9" s="3">
        <v>3.512</v>
      </c>
      <c r="E9" s="3">
        <v>3.3170000000000002</v>
      </c>
      <c r="F9" s="3">
        <v>3.2309999999999999</v>
      </c>
      <c r="G9" s="3">
        <v>3.2810000000000001</v>
      </c>
      <c r="H9" s="3">
        <v>3.3359999999999999</v>
      </c>
    </row>
    <row r="10" spans="2:8" x14ac:dyDescent="0.3">
      <c r="B10" t="s">
        <v>8</v>
      </c>
      <c r="C10" s="3">
        <v>3.5089999999999999</v>
      </c>
      <c r="D10" s="3">
        <v>3.383</v>
      </c>
      <c r="E10" s="3">
        <v>3.18</v>
      </c>
      <c r="F10" s="3">
        <v>3.1040000000000001</v>
      </c>
      <c r="G10" s="3">
        <v>3.1709999999999998</v>
      </c>
      <c r="H10" s="3">
        <v>3.1869999999999998</v>
      </c>
    </row>
    <row r="11" spans="2:8" x14ac:dyDescent="0.3">
      <c r="B11" t="s">
        <v>9</v>
      </c>
      <c r="C11" s="3">
        <v>3.855</v>
      </c>
      <c r="D11" s="3">
        <v>3.7669999999999999</v>
      </c>
      <c r="E11" s="3">
        <v>3.5670000000000002</v>
      </c>
      <c r="F11" s="3">
        <v>3.3730000000000002</v>
      </c>
      <c r="G11" s="3">
        <v>3.3479999999999999</v>
      </c>
      <c r="H11" s="3">
        <v>3.3660000000000001</v>
      </c>
    </row>
    <row r="14" spans="2:8" x14ac:dyDescent="0.3">
      <c r="B14" t="s">
        <v>1</v>
      </c>
    </row>
    <row r="15" spans="2:8" x14ac:dyDescent="0.3">
      <c r="B15" t="s">
        <v>2</v>
      </c>
    </row>
    <row r="16" spans="2:8" x14ac:dyDescent="0.3">
      <c r="B16" t="s">
        <v>3</v>
      </c>
    </row>
    <row r="17" spans="2:2" x14ac:dyDescent="0.3">
      <c r="B17" t="s">
        <v>4</v>
      </c>
    </row>
    <row r="18" spans="2:2" x14ac:dyDescent="0.3">
      <c r="B18" t="s">
        <v>5</v>
      </c>
    </row>
    <row r="19" spans="2:2" x14ac:dyDescent="0.3">
      <c r="B19" t="s">
        <v>6</v>
      </c>
    </row>
    <row r="20" spans="2:2" x14ac:dyDescent="0.3">
      <c r="B20" t="s">
        <v>7</v>
      </c>
    </row>
    <row r="21" spans="2:2" x14ac:dyDescent="0.3">
      <c r="B21" t="s">
        <v>8</v>
      </c>
    </row>
    <row r="22" spans="2:2" x14ac:dyDescent="0.3">
      <c r="B22" t="s">
        <v>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EA64-34DF-5D47-901B-3E64D170D25F}">
  <dimension ref="A2:F6"/>
  <sheetViews>
    <sheetView zoomScale="170" zoomScaleNormal="170" workbookViewId="0">
      <selection activeCell="A3" sqref="A3:A7"/>
    </sheetView>
  </sheetViews>
  <sheetFormatPr defaultColWidth="10.90625" defaultRowHeight="15.6" x14ac:dyDescent="0.3"/>
  <cols>
    <col min="1" max="1" width="9.90625" customWidth="1"/>
    <col min="2" max="2" width="12.81640625" customWidth="1"/>
    <col min="4" max="4" width="13.08984375" customWidth="1"/>
  </cols>
  <sheetData>
    <row r="2" spans="1:6" x14ac:dyDescent="0.3">
      <c r="A2" s="44" t="s">
        <v>10</v>
      </c>
      <c r="B2" s="44" t="s">
        <v>12</v>
      </c>
      <c r="C2" s="44" t="s">
        <v>128</v>
      </c>
      <c r="D2" t="s">
        <v>133</v>
      </c>
      <c r="E2" t="s">
        <v>130</v>
      </c>
      <c r="F2" t="s">
        <v>11</v>
      </c>
    </row>
    <row r="3" spans="1:6" x14ac:dyDescent="0.3">
      <c r="A3" s="45" t="s">
        <v>122</v>
      </c>
      <c r="B3" s="45" t="s">
        <v>14</v>
      </c>
      <c r="C3" s="45" t="s">
        <v>125</v>
      </c>
      <c r="D3" t="s">
        <v>12</v>
      </c>
      <c r="E3" t="s">
        <v>129</v>
      </c>
    </row>
    <row r="4" spans="1:6" x14ac:dyDescent="0.3">
      <c r="A4" s="45" t="s">
        <v>122</v>
      </c>
      <c r="B4" s="45" t="s">
        <v>15</v>
      </c>
      <c r="C4" s="45" t="s">
        <v>124</v>
      </c>
    </row>
    <row r="5" spans="1:6" x14ac:dyDescent="0.3">
      <c r="A5" s="45" t="s">
        <v>123</v>
      </c>
      <c r="B5" s="45" t="s">
        <v>16</v>
      </c>
      <c r="C5" s="45" t="s">
        <v>127</v>
      </c>
    </row>
    <row r="6" spans="1:6" x14ac:dyDescent="0.3">
      <c r="A6" s="45" t="s">
        <v>123</v>
      </c>
      <c r="B6" s="45" t="s">
        <v>13</v>
      </c>
      <c r="C6" s="45" t="s">
        <v>126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5619-CC2E-C74D-8C60-3F5B3E35F16D}">
  <dimension ref="B2:O13"/>
  <sheetViews>
    <sheetView tabSelected="1" zoomScale="140" zoomScaleNormal="140" workbookViewId="0">
      <selection activeCell="O11" sqref="O11"/>
    </sheetView>
  </sheetViews>
  <sheetFormatPr defaultColWidth="10.90625" defaultRowHeight="15.6" x14ac:dyDescent="0.3"/>
  <cols>
    <col min="1" max="1" width="3.08984375" customWidth="1"/>
    <col min="2" max="2" width="4.08984375" customWidth="1"/>
    <col min="3" max="3" width="15.6328125" customWidth="1"/>
    <col min="4" max="4" width="31.90625" customWidth="1"/>
    <col min="5" max="5" width="8.7265625" customWidth="1"/>
    <col min="7" max="7" width="6.1796875" customWidth="1"/>
    <col min="8" max="8" width="8.54296875" customWidth="1"/>
    <col min="9" max="9" width="6.1796875" customWidth="1"/>
    <col min="11" max="11" width="6.6328125" customWidth="1"/>
    <col min="13" max="13" width="26.1796875" customWidth="1"/>
    <col min="14" max="14" width="14.453125" customWidth="1"/>
    <col min="15" max="15" width="15.453125" customWidth="1"/>
  </cols>
  <sheetData>
    <row r="2" spans="2:15" x14ac:dyDescent="0.3">
      <c r="B2" s="1" t="s">
        <v>17</v>
      </c>
      <c r="C2" s="1" t="s">
        <v>18</v>
      </c>
      <c r="D2" s="1" t="s">
        <v>19</v>
      </c>
      <c r="E2" s="1" t="s">
        <v>120</v>
      </c>
      <c r="F2" s="1" t="s">
        <v>20</v>
      </c>
      <c r="G2" s="1" t="s">
        <v>21</v>
      </c>
      <c r="H2" s="1" t="s">
        <v>22</v>
      </c>
      <c r="I2" s="1" t="s">
        <v>121</v>
      </c>
      <c r="L2" s="4" t="s">
        <v>23</v>
      </c>
      <c r="M2" s="4" t="s">
        <v>18</v>
      </c>
      <c r="N2" s="4" t="s">
        <v>24</v>
      </c>
      <c r="O2" s="4" t="s">
        <v>25</v>
      </c>
    </row>
    <row r="3" spans="2:15" x14ac:dyDescent="0.3">
      <c r="B3">
        <v>154</v>
      </c>
      <c r="C3" t="s">
        <v>26</v>
      </c>
      <c r="D3" t="s">
        <v>119</v>
      </c>
      <c r="E3" s="5">
        <v>26</v>
      </c>
      <c r="F3" s="6">
        <v>42900</v>
      </c>
      <c r="G3" s="7">
        <v>0.15</v>
      </c>
      <c r="H3" s="6">
        <v>100</v>
      </c>
      <c r="I3" s="7">
        <v>0.08</v>
      </c>
      <c r="L3" s="8">
        <v>154</v>
      </c>
      <c r="M3" s="8" t="str">
        <f>VLOOKUP($L$3,$B$3:$I$12,2,FALSE)</f>
        <v>Paige Jones</v>
      </c>
      <c r="N3" s="8">
        <v>164</v>
      </c>
      <c r="O3" s="9">
        <f>M7-O11</f>
        <v>1205.3</v>
      </c>
    </row>
    <row r="4" spans="2:15" x14ac:dyDescent="0.3">
      <c r="B4">
        <v>240</v>
      </c>
      <c r="C4" t="s">
        <v>27</v>
      </c>
      <c r="D4" t="s">
        <v>28</v>
      </c>
      <c r="E4" s="5">
        <v>26</v>
      </c>
      <c r="F4" s="6">
        <v>64600</v>
      </c>
      <c r="G4" s="7">
        <v>0.16</v>
      </c>
      <c r="H4" s="6">
        <v>200</v>
      </c>
      <c r="I4" s="7">
        <v>7.0000000000000007E-2</v>
      </c>
      <c r="L4" s="10" t="s">
        <v>29</v>
      </c>
      <c r="M4" s="11"/>
      <c r="N4" s="12"/>
      <c r="O4" s="13"/>
    </row>
    <row r="5" spans="2:15" x14ac:dyDescent="0.3">
      <c r="B5">
        <v>319</v>
      </c>
      <c r="C5" t="s">
        <v>30</v>
      </c>
      <c r="D5" t="s">
        <v>31</v>
      </c>
      <c r="E5" s="5">
        <v>52</v>
      </c>
      <c r="F5" s="6">
        <v>72300</v>
      </c>
      <c r="G5" s="7">
        <v>0.24</v>
      </c>
      <c r="H5" s="6">
        <v>300</v>
      </c>
      <c r="I5" s="7">
        <v>0.03</v>
      </c>
      <c r="L5" s="14" t="str">
        <f>VLOOKUP($L$3,$B$3:$I$12,3,FALSE)</f>
        <v>427 John A. Creighton Boulevard Anytown, USA 12345</v>
      </c>
      <c r="M5" s="15"/>
      <c r="N5" s="16"/>
      <c r="O5" s="17"/>
    </row>
    <row r="6" spans="2:15" x14ac:dyDescent="0.3">
      <c r="B6">
        <v>331</v>
      </c>
      <c r="C6" t="s">
        <v>32</v>
      </c>
      <c r="D6" t="s">
        <v>33</v>
      </c>
      <c r="E6" s="5">
        <v>12</v>
      </c>
      <c r="F6" s="6">
        <v>99700</v>
      </c>
      <c r="G6" s="7">
        <v>0.2</v>
      </c>
      <c r="H6" s="6">
        <v>300</v>
      </c>
      <c r="I6" s="7">
        <v>0.05</v>
      </c>
      <c r="L6" s="18"/>
      <c r="M6" s="19" t="s">
        <v>34</v>
      </c>
      <c r="N6" s="20" t="s">
        <v>35</v>
      </c>
      <c r="O6" s="21"/>
    </row>
    <row r="7" spans="2:15" x14ac:dyDescent="0.3">
      <c r="B7">
        <v>428</v>
      </c>
      <c r="C7" t="s">
        <v>36</v>
      </c>
      <c r="D7" t="s">
        <v>37</v>
      </c>
      <c r="E7" s="5">
        <v>26</v>
      </c>
      <c r="F7" s="6">
        <v>57600</v>
      </c>
      <c r="G7" s="7">
        <v>0.25</v>
      </c>
      <c r="H7" s="6">
        <v>100</v>
      </c>
      <c r="I7" s="7">
        <v>0.05</v>
      </c>
      <c r="L7" s="22"/>
      <c r="M7" s="23">
        <f>VLOOKUP($L$3,$B$3:$I$12,5,FALSE)/VLOOKUP($L$3,$B$3:$I$12,4,FALSE)</f>
        <v>1650</v>
      </c>
      <c r="N7" s="18" t="s">
        <v>134</v>
      </c>
      <c r="O7" s="23">
        <f>(M7-O8-O9)*VLOOKUP($L$3,$B$3:$I$12,6,FALSE)</f>
        <v>212.7</v>
      </c>
    </row>
    <row r="8" spans="2:15" x14ac:dyDescent="0.3">
      <c r="B8">
        <v>451</v>
      </c>
      <c r="C8" t="s">
        <v>38</v>
      </c>
      <c r="D8" t="s">
        <v>39</v>
      </c>
      <c r="E8" s="5">
        <v>12</v>
      </c>
      <c r="F8" s="6">
        <v>82800</v>
      </c>
      <c r="G8" s="7">
        <v>0.23</v>
      </c>
      <c r="H8" s="6">
        <v>200</v>
      </c>
      <c r="I8" s="7">
        <v>7.0000000000000007E-2</v>
      </c>
      <c r="L8" s="22"/>
      <c r="M8" s="22"/>
      <c r="N8" s="22" t="s">
        <v>22</v>
      </c>
      <c r="O8" s="24">
        <f>VLOOKUP($L$3,$B$3:$I$12,7,FALSE)</f>
        <v>100</v>
      </c>
    </row>
    <row r="9" spans="2:15" x14ac:dyDescent="0.3">
      <c r="B9">
        <v>527</v>
      </c>
      <c r="C9" t="s">
        <v>40</v>
      </c>
      <c r="D9" t="s">
        <v>41</v>
      </c>
      <c r="E9" s="5">
        <v>12</v>
      </c>
      <c r="F9" s="6">
        <v>41700</v>
      </c>
      <c r="G9" s="7">
        <v>0.17</v>
      </c>
      <c r="H9" s="6">
        <v>300</v>
      </c>
      <c r="I9" s="7">
        <v>0.04</v>
      </c>
      <c r="L9" s="22"/>
      <c r="M9" s="22"/>
      <c r="N9" s="22" t="s">
        <v>42</v>
      </c>
      <c r="O9" s="24">
        <f>M7*VLOOKUP($L$3,$B$3:$I$12,8,FALSE)</f>
        <v>132</v>
      </c>
    </row>
    <row r="10" spans="2:15" x14ac:dyDescent="0.3">
      <c r="B10">
        <v>540</v>
      </c>
      <c r="C10" t="s">
        <v>43</v>
      </c>
      <c r="D10" t="s">
        <v>44</v>
      </c>
      <c r="E10" s="5">
        <v>52</v>
      </c>
      <c r="F10" s="6">
        <v>83100</v>
      </c>
      <c r="G10" s="7">
        <v>0.18</v>
      </c>
      <c r="H10" s="6">
        <v>200</v>
      </c>
      <c r="I10" s="7">
        <v>0.05</v>
      </c>
      <c r="L10" s="22"/>
      <c r="M10" s="14"/>
      <c r="N10" s="14"/>
      <c r="O10" s="25"/>
    </row>
    <row r="11" spans="2:15" x14ac:dyDescent="0.3">
      <c r="B11">
        <v>665</v>
      </c>
      <c r="C11" t="s">
        <v>45</v>
      </c>
      <c r="D11" t="s">
        <v>46</v>
      </c>
      <c r="E11" s="5">
        <v>26</v>
      </c>
      <c r="F11" s="6">
        <v>70400</v>
      </c>
      <c r="G11" s="7">
        <v>0.21</v>
      </c>
      <c r="H11" s="6">
        <v>100</v>
      </c>
      <c r="I11" s="7">
        <v>0.01</v>
      </c>
      <c r="L11" s="14"/>
      <c r="M11" s="21"/>
      <c r="N11" s="21" t="s">
        <v>47</v>
      </c>
      <c r="O11" s="26">
        <f>SUM(O7:O10)</f>
        <v>444.7</v>
      </c>
    </row>
    <row r="12" spans="2:15" x14ac:dyDescent="0.3">
      <c r="B12">
        <v>981</v>
      </c>
      <c r="C12" t="s">
        <v>48</v>
      </c>
      <c r="D12" t="s">
        <v>49</v>
      </c>
      <c r="E12" s="5">
        <v>52</v>
      </c>
      <c r="F12" s="6">
        <v>50200</v>
      </c>
      <c r="G12" s="7">
        <v>0.18</v>
      </c>
      <c r="H12" s="6">
        <v>100</v>
      </c>
      <c r="I12" s="7">
        <v>0.08</v>
      </c>
      <c r="O12" s="27"/>
    </row>
    <row r="13" spans="2:15" x14ac:dyDescent="0.3">
      <c r="O13" s="27"/>
    </row>
  </sheetData>
  <phoneticPr fontId="10" type="noConversion"/>
  <dataValidations count="1">
    <dataValidation type="list" allowBlank="1" showInputMessage="1" showErrorMessage="1" sqref="L3" xr:uid="{531C5AB8-B310-4A47-83EC-06C24EF3E32A}">
      <formula1>$B$3:$B$12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7536-EC90-3943-AE36-E7EB41711B81}">
  <dimension ref="A1:F14"/>
  <sheetViews>
    <sheetView zoomScale="150" zoomScaleNormal="150" workbookViewId="0">
      <selection activeCell="E8" sqref="E8"/>
    </sheetView>
  </sheetViews>
  <sheetFormatPr defaultColWidth="10.90625" defaultRowHeight="15.6" x14ac:dyDescent="0.3"/>
  <cols>
    <col min="1" max="1" width="17.36328125" customWidth="1"/>
  </cols>
  <sheetData>
    <row r="1" spans="1:6" x14ac:dyDescent="0.3">
      <c r="A1" s="29" t="s">
        <v>73</v>
      </c>
      <c r="B1" s="30" t="s">
        <v>74</v>
      </c>
      <c r="C1" s="30" t="s">
        <v>75</v>
      </c>
      <c r="D1" s="30" t="s">
        <v>76</v>
      </c>
      <c r="E1" s="31"/>
    </row>
    <row r="2" spans="1:6" x14ac:dyDescent="0.3">
      <c r="A2" s="31" t="s">
        <v>77</v>
      </c>
      <c r="B2" s="32">
        <v>2.95</v>
      </c>
      <c r="C2" s="32">
        <v>3.75</v>
      </c>
      <c r="D2" s="32">
        <v>4.1500000000000004</v>
      </c>
      <c r="E2" s="31"/>
      <c r="F2" s="32"/>
    </row>
    <row r="3" spans="1:6" x14ac:dyDescent="0.3">
      <c r="A3" s="31" t="s">
        <v>78</v>
      </c>
      <c r="B3" s="32">
        <v>2.95</v>
      </c>
      <c r="C3" s="32">
        <v>3.65</v>
      </c>
      <c r="D3" s="32">
        <v>4.1500000000000004</v>
      </c>
      <c r="E3" s="31"/>
      <c r="F3" s="32"/>
    </row>
    <row r="4" spans="1:6" x14ac:dyDescent="0.3">
      <c r="A4" s="31" t="s">
        <v>79</v>
      </c>
      <c r="B4" s="32">
        <v>3.75</v>
      </c>
      <c r="C4" s="32">
        <v>3.95</v>
      </c>
      <c r="D4" s="32">
        <v>4.25</v>
      </c>
      <c r="E4" s="31"/>
      <c r="F4" s="32"/>
    </row>
    <row r="5" spans="1:6" x14ac:dyDescent="0.3">
      <c r="A5" s="31" t="s">
        <v>80</v>
      </c>
      <c r="B5" s="32">
        <v>3.25</v>
      </c>
      <c r="C5" s="32">
        <v>3.95</v>
      </c>
      <c r="D5" s="32">
        <v>4.4000000000000004</v>
      </c>
      <c r="E5" s="31"/>
      <c r="F5" s="32"/>
    </row>
    <row r="6" spans="1:6" x14ac:dyDescent="0.3">
      <c r="A6" s="31" t="s">
        <v>81</v>
      </c>
      <c r="B6" s="32">
        <v>3.45</v>
      </c>
      <c r="C6" s="32">
        <v>4.1500000000000004</v>
      </c>
      <c r="D6" s="32">
        <v>4.55</v>
      </c>
      <c r="E6" s="31"/>
      <c r="F6" s="32"/>
    </row>
    <row r="7" spans="1:6" x14ac:dyDescent="0.3">
      <c r="A7" s="31" t="s">
        <v>82</v>
      </c>
      <c r="B7" s="32">
        <v>2</v>
      </c>
      <c r="C7" s="32">
        <v>2.4</v>
      </c>
      <c r="D7" s="32">
        <v>2.75</v>
      </c>
      <c r="E7" s="31"/>
      <c r="F7" s="32"/>
    </row>
    <row r="8" spans="1:6" x14ac:dyDescent="0.3">
      <c r="A8" s="31" t="s">
        <v>83</v>
      </c>
      <c r="B8" s="32">
        <v>3.95</v>
      </c>
      <c r="C8" s="32">
        <v>4.75</v>
      </c>
      <c r="D8" s="32">
        <v>5.15</v>
      </c>
      <c r="E8" s="31"/>
      <c r="F8" s="32"/>
    </row>
    <row r="9" spans="1:6" x14ac:dyDescent="0.3">
      <c r="A9" s="31" t="s">
        <v>84</v>
      </c>
      <c r="B9" s="32">
        <v>2.25</v>
      </c>
      <c r="C9" s="32">
        <v>2.5</v>
      </c>
      <c r="D9" s="32">
        <v>2.75</v>
      </c>
      <c r="E9" s="31"/>
      <c r="F9" s="32"/>
    </row>
    <row r="10" spans="1:6" x14ac:dyDescent="0.3">
      <c r="A10" s="31" t="s">
        <v>85</v>
      </c>
      <c r="B10" s="32">
        <v>1.75</v>
      </c>
      <c r="C10" s="32">
        <v>1.95</v>
      </c>
      <c r="D10" s="32">
        <v>2.0499999999999998</v>
      </c>
      <c r="E10" s="31"/>
      <c r="F10" s="32"/>
    </row>
    <row r="11" spans="1:6" x14ac:dyDescent="0.3">
      <c r="A11" s="31"/>
      <c r="B11" s="31"/>
      <c r="C11" s="31"/>
      <c r="D11" s="31"/>
      <c r="E11" s="31"/>
      <c r="F11" s="32"/>
    </row>
    <row r="12" spans="1:6" x14ac:dyDescent="0.3">
      <c r="A12" s="33" t="s">
        <v>86</v>
      </c>
      <c r="B12" s="34"/>
      <c r="C12" s="34"/>
      <c r="D12" s="34"/>
      <c r="E12" s="31"/>
    </row>
    <row r="13" spans="1:6" ht="16.2" thickBot="1" x14ac:dyDescent="0.35">
      <c r="A13" s="35"/>
      <c r="B13" s="35"/>
      <c r="C13" s="35"/>
      <c r="D13" s="35"/>
      <c r="E13" s="35"/>
    </row>
    <row r="14" spans="1:6" ht="16.2" thickBot="1" x14ac:dyDescent="0.35">
      <c r="A14" s="36" t="s">
        <v>80</v>
      </c>
      <c r="B14" s="37"/>
      <c r="C14" s="31"/>
      <c r="D14" s="31"/>
      <c r="E14" s="31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FA91-A9BF-7046-B60E-9FEF5F4D9CF0}">
  <dimension ref="A1:G9"/>
  <sheetViews>
    <sheetView zoomScale="150" zoomScaleNormal="150" workbookViewId="0">
      <selection activeCell="G7" sqref="G7"/>
    </sheetView>
  </sheetViews>
  <sheetFormatPr defaultColWidth="10.90625" defaultRowHeight="15.6" x14ac:dyDescent="0.3"/>
  <sheetData>
    <row r="1" spans="1:7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G1" s="28" t="s">
        <v>64</v>
      </c>
    </row>
    <row r="2" spans="1:7" x14ac:dyDescent="0.3">
      <c r="A2" t="s">
        <v>65</v>
      </c>
      <c r="B2">
        <v>38</v>
      </c>
      <c r="C2">
        <v>58</v>
      </c>
      <c r="D2">
        <v>66</v>
      </c>
      <c r="E2">
        <v>49</v>
      </c>
      <c r="G2" s="28"/>
    </row>
    <row r="3" spans="1:7" x14ac:dyDescent="0.3">
      <c r="A3" t="s">
        <v>66</v>
      </c>
      <c r="B3">
        <v>88</v>
      </c>
      <c r="C3">
        <v>92</v>
      </c>
      <c r="D3">
        <v>74</v>
      </c>
      <c r="E3">
        <v>90</v>
      </c>
    </row>
    <row r="4" spans="1:7" x14ac:dyDescent="0.3">
      <c r="A4" t="s">
        <v>67</v>
      </c>
      <c r="B4">
        <v>57</v>
      </c>
      <c r="C4">
        <v>77</v>
      </c>
      <c r="D4">
        <v>91</v>
      </c>
      <c r="E4">
        <v>91</v>
      </c>
    </row>
    <row r="5" spans="1:7" x14ac:dyDescent="0.3">
      <c r="A5" t="s">
        <v>68</v>
      </c>
      <c r="B5">
        <v>82</v>
      </c>
      <c r="C5">
        <v>56</v>
      </c>
      <c r="D5">
        <v>45</v>
      </c>
      <c r="E5">
        <v>95</v>
      </c>
    </row>
    <row r="6" spans="1:7" x14ac:dyDescent="0.3">
      <c r="A6" t="s">
        <v>69</v>
      </c>
      <c r="B6">
        <v>55</v>
      </c>
      <c r="C6">
        <v>55</v>
      </c>
      <c r="D6">
        <v>65</v>
      </c>
      <c r="E6">
        <v>75</v>
      </c>
    </row>
    <row r="7" spans="1:7" x14ac:dyDescent="0.3">
      <c r="A7" t="s">
        <v>70</v>
      </c>
      <c r="B7">
        <v>44</v>
      </c>
      <c r="C7">
        <v>69</v>
      </c>
      <c r="D7">
        <v>80</v>
      </c>
      <c r="E7">
        <v>90</v>
      </c>
    </row>
    <row r="8" spans="1:7" x14ac:dyDescent="0.3">
      <c r="A8" t="s">
        <v>71</v>
      </c>
      <c r="B8">
        <v>75</v>
      </c>
      <c r="C8">
        <v>51</v>
      </c>
      <c r="D8">
        <v>57</v>
      </c>
      <c r="E8">
        <v>84</v>
      </c>
    </row>
    <row r="9" spans="1:7" x14ac:dyDescent="0.3">
      <c r="A9" t="s">
        <v>72</v>
      </c>
      <c r="B9">
        <v>38</v>
      </c>
      <c r="C9">
        <v>37</v>
      </c>
      <c r="D9">
        <v>51</v>
      </c>
      <c r="E9">
        <v>56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A117-EDD9-6D46-8B1A-75B5F60DA9AD}">
  <dimension ref="A1:E7"/>
  <sheetViews>
    <sheetView topLeftCell="B1" zoomScale="210" zoomScaleNormal="210" workbookViewId="0">
      <selection activeCell="E3" sqref="E3"/>
    </sheetView>
  </sheetViews>
  <sheetFormatPr defaultColWidth="10.90625" defaultRowHeight="15.6" x14ac:dyDescent="0.3"/>
  <cols>
    <col min="1" max="1" width="17.6328125" customWidth="1"/>
    <col min="5" max="5" width="29.81640625" customWidth="1"/>
  </cols>
  <sheetData>
    <row r="1" spans="1:5" x14ac:dyDescent="0.3">
      <c r="A1" t="s">
        <v>50</v>
      </c>
      <c r="D1" t="s">
        <v>131</v>
      </c>
      <c r="E1" t="str">
        <f>VLOOKUP("*"&amp;D1&amp;"*",A1:A7,1,FALSE)</f>
        <v>ABC Ltd.</v>
      </c>
    </row>
    <row r="2" spans="1:5" x14ac:dyDescent="0.3">
      <c r="A2" t="s">
        <v>51</v>
      </c>
      <c r="D2" t="s">
        <v>52</v>
      </c>
      <c r="E2" t="str">
        <f>VLOOKUP("*"&amp;D2&amp;"*",A2:A8,1,FALSE)</f>
        <v>The Home Depot</v>
      </c>
    </row>
    <row r="3" spans="1:5" x14ac:dyDescent="0.3">
      <c r="A3" t="s">
        <v>132</v>
      </c>
      <c r="D3" t="s">
        <v>53</v>
      </c>
      <c r="E3" t="str">
        <f>VLOOKUP("*"&amp;D3&amp;"*",A3:A9,1,FALSE)</f>
        <v>Amazon.com</v>
      </c>
    </row>
    <row r="4" spans="1:5" x14ac:dyDescent="0.3">
      <c r="A4" t="s">
        <v>54</v>
      </c>
      <c r="D4" t="s">
        <v>55</v>
      </c>
      <c r="E4" t="str">
        <f>VLOOKUP("*"&amp;D4&amp;"*",A4:A10,1,FALSE)</f>
        <v>Family Dollar Stores</v>
      </c>
    </row>
    <row r="5" spans="1:5" x14ac:dyDescent="0.3">
      <c r="A5" t="s">
        <v>56</v>
      </c>
    </row>
    <row r="6" spans="1:5" x14ac:dyDescent="0.3">
      <c r="A6" t="s">
        <v>57</v>
      </c>
    </row>
    <row r="7" spans="1:5" x14ac:dyDescent="0.3">
      <c r="A7" t="s">
        <v>58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EE5A-E30C-484C-A62E-1EC1916981A0}">
  <dimension ref="B2:C14"/>
  <sheetViews>
    <sheetView workbookViewId="0">
      <selection activeCell="D11" sqref="D11"/>
    </sheetView>
  </sheetViews>
  <sheetFormatPr defaultColWidth="10.90625" defaultRowHeight="15.6" x14ac:dyDescent="0.3"/>
  <cols>
    <col min="2" max="2" width="17.1796875" customWidth="1"/>
    <col min="3" max="3" width="8.81640625" customWidth="1"/>
  </cols>
  <sheetData>
    <row r="2" spans="2:3" x14ac:dyDescent="0.3">
      <c r="B2" s="39" t="s">
        <v>87</v>
      </c>
      <c r="C2" s="39" t="s">
        <v>88</v>
      </c>
    </row>
    <row r="3" spans="2:3" x14ac:dyDescent="0.3">
      <c r="B3" s="38">
        <v>43832</v>
      </c>
      <c r="C3">
        <v>10</v>
      </c>
    </row>
    <row r="4" spans="2:3" x14ac:dyDescent="0.3">
      <c r="B4" s="38">
        <v>43901</v>
      </c>
      <c r="C4">
        <v>20</v>
      </c>
    </row>
    <row r="5" spans="2:3" x14ac:dyDescent="0.3">
      <c r="B5" s="38">
        <v>44092</v>
      </c>
      <c r="C5">
        <v>30</v>
      </c>
    </row>
    <row r="6" spans="2:3" x14ac:dyDescent="0.3">
      <c r="B6" s="38">
        <v>43933</v>
      </c>
      <c r="C6">
        <v>40</v>
      </c>
    </row>
    <row r="7" spans="2:3" x14ac:dyDescent="0.3">
      <c r="B7" s="38">
        <v>44055</v>
      </c>
      <c r="C7">
        <v>50</v>
      </c>
    </row>
    <row r="8" spans="2:3" x14ac:dyDescent="0.3">
      <c r="B8" s="38">
        <v>44092</v>
      </c>
      <c r="C8">
        <v>60</v>
      </c>
    </row>
    <row r="9" spans="2:3" x14ac:dyDescent="0.3">
      <c r="B9" s="38">
        <v>44004</v>
      </c>
      <c r="C9">
        <v>70</v>
      </c>
    </row>
    <row r="10" spans="2:3" x14ac:dyDescent="0.3">
      <c r="B10" s="38">
        <v>44182</v>
      </c>
      <c r="C10">
        <v>80</v>
      </c>
    </row>
    <row r="11" spans="2:3" x14ac:dyDescent="0.3">
      <c r="B11" s="38">
        <v>44040</v>
      </c>
      <c r="C11">
        <v>90</v>
      </c>
    </row>
    <row r="13" spans="2:3" x14ac:dyDescent="0.3">
      <c r="B13" t="s">
        <v>89</v>
      </c>
      <c r="C13">
        <f ca="1">SUMIF(B3:B11,TODAY(),C3:C11)</f>
        <v>0</v>
      </c>
    </row>
    <row r="14" spans="2:3" x14ac:dyDescent="0.3">
      <c r="B14" t="s">
        <v>90</v>
      </c>
      <c r="C14">
        <f ca="1">SUMIF(B3:B11,"&lt;="&amp; TODAY(),C3:C11)</f>
        <v>450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84E5-BF8A-6249-81D6-B36E5E17BA3B}">
  <dimension ref="B2:G212"/>
  <sheetViews>
    <sheetView workbookViewId="0">
      <selection activeCell="G13" sqref="G13"/>
    </sheetView>
  </sheetViews>
  <sheetFormatPr defaultColWidth="10.90625" defaultRowHeight="15.6" x14ac:dyDescent="0.3"/>
  <sheetData>
    <row r="2" spans="2:7" x14ac:dyDescent="0.3">
      <c r="B2" s="1" t="s">
        <v>91</v>
      </c>
      <c r="C2" s="40" t="s">
        <v>92</v>
      </c>
      <c r="D2" s="40" t="s">
        <v>93</v>
      </c>
      <c r="E2" s="41"/>
    </row>
    <row r="3" spans="2:7" x14ac:dyDescent="0.3">
      <c r="B3" t="s">
        <v>94</v>
      </c>
      <c r="C3">
        <v>2000</v>
      </c>
      <c r="D3" s="41">
        <v>399594</v>
      </c>
      <c r="E3" s="41"/>
      <c r="F3" t="s">
        <v>91</v>
      </c>
      <c r="G3" s="42" t="s">
        <v>95</v>
      </c>
    </row>
    <row r="4" spans="2:7" x14ac:dyDescent="0.3">
      <c r="B4" t="s">
        <v>94</v>
      </c>
      <c r="C4">
        <v>2001</v>
      </c>
      <c r="D4" s="41">
        <v>377207</v>
      </c>
      <c r="E4" s="41"/>
      <c r="F4" t="s">
        <v>96</v>
      </c>
      <c r="G4" s="42">
        <v>2003</v>
      </c>
    </row>
    <row r="5" spans="2:7" x14ac:dyDescent="0.3">
      <c r="B5" t="s">
        <v>94</v>
      </c>
      <c r="C5">
        <v>2002</v>
      </c>
      <c r="D5" s="41">
        <v>423676</v>
      </c>
      <c r="E5" s="41"/>
      <c r="F5" t="s">
        <v>97</v>
      </c>
      <c r="G5" s="42">
        <v>2006</v>
      </c>
    </row>
    <row r="6" spans="2:7" x14ac:dyDescent="0.3">
      <c r="B6" t="s">
        <v>94</v>
      </c>
      <c r="C6">
        <v>2003</v>
      </c>
      <c r="D6" s="41">
        <v>539162</v>
      </c>
      <c r="E6" s="41"/>
    </row>
    <row r="7" spans="2:7" x14ac:dyDescent="0.3">
      <c r="B7" t="s">
        <v>94</v>
      </c>
      <c r="C7">
        <v>2004</v>
      </c>
      <c r="D7" s="41">
        <v>654968</v>
      </c>
      <c r="E7" s="41"/>
      <c r="F7" t="s">
        <v>98</v>
      </c>
      <c r="G7" s="43">
        <f>SUMIFS(D3:D212,B3:B212,G3,C3:C212,"&gt;="&amp;G4,C3:C212,"&lt;="&amp;G5)</f>
        <v>3187415</v>
      </c>
    </row>
    <row r="8" spans="2:7" x14ac:dyDescent="0.3">
      <c r="B8" t="s">
        <v>94</v>
      </c>
      <c r="C8">
        <v>2005</v>
      </c>
      <c r="D8" s="41">
        <v>730729</v>
      </c>
      <c r="E8" s="41"/>
      <c r="F8" t="s">
        <v>99</v>
      </c>
      <c r="G8" s="43">
        <f>SUMPRODUCT((B3:B212=G3)*(C3:C212&gt;=G4)*(C3:C212&lt;=G5)*(D3:D212))</f>
        <v>3187415</v>
      </c>
    </row>
    <row r="9" spans="2:7" x14ac:dyDescent="0.3">
      <c r="B9" t="s">
        <v>94</v>
      </c>
      <c r="C9">
        <v>2006</v>
      </c>
      <c r="D9" s="41">
        <v>777933</v>
      </c>
      <c r="E9" s="41"/>
    </row>
    <row r="10" spans="2:7" x14ac:dyDescent="0.3">
      <c r="B10" t="s">
        <v>94</v>
      </c>
      <c r="C10">
        <v>2007</v>
      </c>
      <c r="D10" s="41">
        <v>945364</v>
      </c>
      <c r="E10" s="41"/>
    </row>
    <row r="11" spans="2:7" x14ac:dyDescent="0.3">
      <c r="B11" t="s">
        <v>94</v>
      </c>
      <c r="C11">
        <v>2008</v>
      </c>
      <c r="D11" s="41">
        <v>1051261</v>
      </c>
      <c r="E11" s="41"/>
    </row>
    <row r="12" spans="2:7" x14ac:dyDescent="0.3">
      <c r="B12" t="s">
        <v>94</v>
      </c>
      <c r="C12">
        <v>2009</v>
      </c>
      <c r="D12" s="41">
        <v>993349</v>
      </c>
      <c r="E12" s="41"/>
    </row>
    <row r="13" spans="2:7" x14ac:dyDescent="0.3">
      <c r="B13" t="s">
        <v>100</v>
      </c>
      <c r="C13">
        <v>2000</v>
      </c>
      <c r="D13" s="41">
        <v>233354</v>
      </c>
      <c r="E13" s="41"/>
    </row>
    <row r="14" spans="2:7" x14ac:dyDescent="0.3">
      <c r="B14" t="s">
        <v>100</v>
      </c>
      <c r="C14">
        <v>2001</v>
      </c>
      <c r="D14" s="41">
        <v>232686</v>
      </c>
      <c r="E14" s="41"/>
    </row>
    <row r="15" spans="2:7" x14ac:dyDescent="0.3">
      <c r="B15" t="s">
        <v>100</v>
      </c>
      <c r="C15">
        <v>2002</v>
      </c>
      <c r="D15" s="41">
        <v>253689</v>
      </c>
      <c r="E15" s="41"/>
    </row>
    <row r="16" spans="2:7" x14ac:dyDescent="0.3">
      <c r="B16" t="s">
        <v>100</v>
      </c>
      <c r="C16">
        <v>2003</v>
      </c>
      <c r="D16" s="41">
        <v>312285</v>
      </c>
      <c r="E16" s="41"/>
    </row>
    <row r="17" spans="2:5" x14ac:dyDescent="0.3">
      <c r="B17" t="s">
        <v>100</v>
      </c>
      <c r="C17">
        <v>2004</v>
      </c>
      <c r="D17" s="41">
        <v>362160</v>
      </c>
      <c r="E17" s="41"/>
    </row>
    <row r="18" spans="2:5" x14ac:dyDescent="0.3">
      <c r="B18" t="s">
        <v>100</v>
      </c>
      <c r="C18">
        <v>2005</v>
      </c>
      <c r="D18" s="41">
        <v>378006</v>
      </c>
      <c r="E18" s="41"/>
    </row>
    <row r="19" spans="2:5" x14ac:dyDescent="0.3">
      <c r="B19" t="s">
        <v>100</v>
      </c>
      <c r="C19">
        <v>2006</v>
      </c>
      <c r="D19" s="41">
        <v>400337</v>
      </c>
      <c r="E19" s="41"/>
    </row>
    <row r="20" spans="2:5" x14ac:dyDescent="0.3">
      <c r="B20" t="s">
        <v>100</v>
      </c>
      <c r="C20">
        <v>2007</v>
      </c>
      <c r="D20" s="41">
        <v>460280</v>
      </c>
      <c r="E20" s="41"/>
    </row>
    <row r="21" spans="2:5" x14ac:dyDescent="0.3">
      <c r="B21" t="s">
        <v>100</v>
      </c>
      <c r="C21">
        <v>2008</v>
      </c>
      <c r="D21" s="41">
        <v>509765</v>
      </c>
      <c r="E21" s="41"/>
    </row>
    <row r="22" spans="2:5" x14ac:dyDescent="0.3">
      <c r="B22" t="s">
        <v>100</v>
      </c>
      <c r="C22">
        <v>2009</v>
      </c>
      <c r="D22" s="41">
        <v>474580</v>
      </c>
      <c r="E22" s="41"/>
    </row>
    <row r="23" spans="2:5" x14ac:dyDescent="0.3">
      <c r="B23" t="s">
        <v>95</v>
      </c>
      <c r="C23">
        <v>2000</v>
      </c>
      <c r="D23" s="41">
        <v>644734</v>
      </c>
      <c r="E23" s="41"/>
    </row>
    <row r="24" spans="2:5" x14ac:dyDescent="0.3">
      <c r="B24" t="s">
        <v>95</v>
      </c>
      <c r="C24">
        <v>2001</v>
      </c>
      <c r="D24" s="41">
        <v>554185</v>
      </c>
      <c r="E24" s="41"/>
    </row>
    <row r="25" spans="2:5" x14ac:dyDescent="0.3">
      <c r="B25" t="s">
        <v>95</v>
      </c>
      <c r="C25">
        <v>2002</v>
      </c>
      <c r="D25" s="41">
        <v>506043</v>
      </c>
      <c r="E25" s="41"/>
    </row>
    <row r="26" spans="2:5" x14ac:dyDescent="0.3">
      <c r="B26" t="s">
        <v>95</v>
      </c>
      <c r="C26">
        <v>2003</v>
      </c>
      <c r="D26" s="41">
        <v>552383</v>
      </c>
      <c r="E26" s="41"/>
    </row>
    <row r="27" spans="2:5" x14ac:dyDescent="0.3">
      <c r="B27" t="s">
        <v>95</v>
      </c>
      <c r="C27">
        <v>2004</v>
      </c>
      <c r="D27" s="41">
        <v>663734</v>
      </c>
      <c r="E27" s="41"/>
    </row>
    <row r="28" spans="2:5" x14ac:dyDescent="0.3">
      <c r="B28" t="s">
        <v>95</v>
      </c>
      <c r="C28">
        <v>2005</v>
      </c>
      <c r="D28" s="41">
        <v>882043</v>
      </c>
      <c r="E28" s="41"/>
    </row>
    <row r="29" spans="2:5" x14ac:dyDescent="0.3">
      <c r="B29" t="s">
        <v>95</v>
      </c>
      <c r="C29">
        <v>2006</v>
      </c>
      <c r="D29" s="41">
        <v>1089255</v>
      </c>
      <c r="E29" s="41"/>
    </row>
    <row r="30" spans="2:5" x14ac:dyDescent="0.3">
      <c r="B30" t="s">
        <v>95</v>
      </c>
      <c r="C30">
        <v>2007</v>
      </c>
      <c r="D30" s="41">
        <v>1366854</v>
      </c>
      <c r="E30" s="41"/>
    </row>
    <row r="31" spans="2:5" x14ac:dyDescent="0.3">
      <c r="B31" t="s">
        <v>95</v>
      </c>
      <c r="C31">
        <v>2008</v>
      </c>
      <c r="D31" s="41">
        <v>1653538</v>
      </c>
      <c r="E31" s="41"/>
    </row>
    <row r="32" spans="2:5" x14ac:dyDescent="0.3">
      <c r="B32" t="s">
        <v>95</v>
      </c>
      <c r="C32">
        <v>2009</v>
      </c>
      <c r="D32" s="41">
        <v>1622311</v>
      </c>
      <c r="E32" s="41"/>
    </row>
    <row r="33" spans="2:5" x14ac:dyDescent="0.3">
      <c r="B33" t="s">
        <v>101</v>
      </c>
      <c r="C33">
        <v>2000</v>
      </c>
      <c r="D33" s="41">
        <v>739451</v>
      </c>
      <c r="E33" s="41"/>
    </row>
    <row r="34" spans="2:5" x14ac:dyDescent="0.3">
      <c r="B34" t="s">
        <v>101</v>
      </c>
      <c r="C34">
        <v>2001</v>
      </c>
      <c r="D34" s="41">
        <v>732735</v>
      </c>
      <c r="E34" s="41"/>
    </row>
    <row r="35" spans="2:5" x14ac:dyDescent="0.3">
      <c r="B35" t="s">
        <v>101</v>
      </c>
      <c r="C35">
        <v>2002</v>
      </c>
      <c r="D35" s="41">
        <v>752523</v>
      </c>
      <c r="E35" s="41"/>
    </row>
    <row r="36" spans="2:5" x14ac:dyDescent="0.3">
      <c r="B36" t="s">
        <v>101</v>
      </c>
      <c r="C36">
        <v>2003</v>
      </c>
      <c r="D36" s="41">
        <v>887782</v>
      </c>
      <c r="E36" s="41"/>
    </row>
    <row r="37" spans="2:5" x14ac:dyDescent="0.3">
      <c r="B37" t="s">
        <v>101</v>
      </c>
      <c r="C37">
        <v>2004</v>
      </c>
      <c r="D37" s="41">
        <v>1018386</v>
      </c>
      <c r="E37" s="41"/>
    </row>
    <row r="38" spans="2:5" x14ac:dyDescent="0.3">
      <c r="B38" t="s">
        <v>101</v>
      </c>
      <c r="C38">
        <v>2005</v>
      </c>
      <c r="D38" s="41">
        <v>1164179</v>
      </c>
      <c r="E38" s="41"/>
    </row>
    <row r="39" spans="2:5" x14ac:dyDescent="0.3">
      <c r="B39" t="s">
        <v>101</v>
      </c>
      <c r="C39">
        <v>2006</v>
      </c>
      <c r="D39" s="41">
        <v>1310795</v>
      </c>
      <c r="E39" s="41"/>
    </row>
    <row r="40" spans="2:5" x14ac:dyDescent="0.3">
      <c r="B40" t="s">
        <v>101</v>
      </c>
      <c r="C40">
        <v>2007</v>
      </c>
      <c r="D40" s="41">
        <v>1457873</v>
      </c>
      <c r="E40" s="41"/>
    </row>
    <row r="41" spans="2:5" x14ac:dyDescent="0.3">
      <c r="B41" t="s">
        <v>101</v>
      </c>
      <c r="C41">
        <v>2008</v>
      </c>
      <c r="D41" s="41">
        <v>1542561</v>
      </c>
      <c r="E41" s="41"/>
    </row>
    <row r="42" spans="2:5" x14ac:dyDescent="0.3">
      <c r="B42" t="s">
        <v>101</v>
      </c>
      <c r="C42">
        <v>2009</v>
      </c>
      <c r="D42" s="41">
        <v>1370839</v>
      </c>
      <c r="E42" s="41"/>
    </row>
    <row r="43" spans="2:5" x14ac:dyDescent="0.3">
      <c r="B43" t="s">
        <v>102</v>
      </c>
      <c r="C43">
        <v>2000</v>
      </c>
      <c r="D43" s="41">
        <v>1198477</v>
      </c>
      <c r="E43" s="41"/>
    </row>
    <row r="44" spans="2:5" x14ac:dyDescent="0.3">
      <c r="B44" t="s">
        <v>102</v>
      </c>
      <c r="C44">
        <v>2001</v>
      </c>
      <c r="D44" s="41">
        <v>1324814</v>
      </c>
      <c r="E44" s="41"/>
    </row>
    <row r="45" spans="2:5" x14ac:dyDescent="0.3">
      <c r="B45" t="s">
        <v>102</v>
      </c>
      <c r="C45">
        <v>2002</v>
      </c>
      <c r="D45" s="41">
        <v>1453833</v>
      </c>
      <c r="E45" s="41"/>
    </row>
    <row r="46" spans="2:5" x14ac:dyDescent="0.3">
      <c r="B46" t="s">
        <v>102</v>
      </c>
      <c r="C46">
        <v>2003</v>
      </c>
      <c r="D46" s="41">
        <v>1640961</v>
      </c>
      <c r="E46" s="41"/>
    </row>
    <row r="47" spans="2:5" x14ac:dyDescent="0.3">
      <c r="B47" t="s">
        <v>102</v>
      </c>
      <c r="C47">
        <v>2004</v>
      </c>
      <c r="D47" s="41">
        <v>1931646</v>
      </c>
      <c r="E47" s="41"/>
    </row>
    <row r="48" spans="2:5" x14ac:dyDescent="0.3">
      <c r="B48" t="s">
        <v>102</v>
      </c>
      <c r="C48">
        <v>2005</v>
      </c>
      <c r="D48" s="41">
        <v>2256919</v>
      </c>
      <c r="E48" s="41"/>
    </row>
    <row r="49" spans="2:5" x14ac:dyDescent="0.3">
      <c r="B49" t="s">
        <v>102</v>
      </c>
      <c r="C49">
        <v>2006</v>
      </c>
      <c r="D49" s="41">
        <v>2712917</v>
      </c>
      <c r="E49" s="41"/>
    </row>
    <row r="50" spans="2:5" x14ac:dyDescent="0.3">
      <c r="B50" t="s">
        <v>102</v>
      </c>
      <c r="C50">
        <v>2007</v>
      </c>
      <c r="D50" s="41">
        <v>3494235</v>
      </c>
      <c r="E50" s="41"/>
    </row>
    <row r="51" spans="2:5" x14ac:dyDescent="0.3">
      <c r="B51" t="s">
        <v>102</v>
      </c>
      <c r="C51">
        <v>2008</v>
      </c>
      <c r="D51" s="41">
        <v>4519951</v>
      </c>
      <c r="E51" s="41"/>
    </row>
    <row r="52" spans="2:5" x14ac:dyDescent="0.3">
      <c r="B52" t="s">
        <v>102</v>
      </c>
      <c r="C52">
        <v>2009</v>
      </c>
      <c r="D52" s="41">
        <v>4990526</v>
      </c>
      <c r="E52" s="41"/>
    </row>
    <row r="53" spans="2:5" x14ac:dyDescent="0.3">
      <c r="B53" t="s">
        <v>103</v>
      </c>
      <c r="C53">
        <v>2000</v>
      </c>
      <c r="D53" s="41">
        <v>1330224</v>
      </c>
      <c r="E53" s="41"/>
    </row>
    <row r="54" spans="2:5" x14ac:dyDescent="0.3">
      <c r="B54" t="s">
        <v>103</v>
      </c>
      <c r="C54">
        <v>2001</v>
      </c>
      <c r="D54" s="41">
        <v>1339453</v>
      </c>
      <c r="E54" s="41"/>
    </row>
    <row r="55" spans="2:5" x14ac:dyDescent="0.3">
      <c r="B55" t="s">
        <v>103</v>
      </c>
      <c r="C55">
        <v>2002</v>
      </c>
      <c r="D55" s="41">
        <v>1457171</v>
      </c>
      <c r="E55" s="41"/>
    </row>
    <row r="56" spans="2:5" x14ac:dyDescent="0.3">
      <c r="B56" t="s">
        <v>103</v>
      </c>
      <c r="C56">
        <v>2003</v>
      </c>
      <c r="D56" s="41">
        <v>1795644</v>
      </c>
      <c r="E56" s="41"/>
    </row>
    <row r="57" spans="2:5" x14ac:dyDescent="0.3">
      <c r="B57" t="s">
        <v>103</v>
      </c>
      <c r="C57">
        <v>2004</v>
      </c>
      <c r="D57" s="41">
        <v>2058380</v>
      </c>
      <c r="E57" s="41"/>
    </row>
    <row r="58" spans="2:5" x14ac:dyDescent="0.3">
      <c r="B58" t="s">
        <v>103</v>
      </c>
      <c r="C58">
        <v>2005</v>
      </c>
      <c r="D58" s="41">
        <v>2140266</v>
      </c>
      <c r="E58" s="41"/>
    </row>
    <row r="59" spans="2:5" x14ac:dyDescent="0.3">
      <c r="B59" t="s">
        <v>103</v>
      </c>
      <c r="C59">
        <v>2006</v>
      </c>
      <c r="D59" s="41">
        <v>2257802</v>
      </c>
      <c r="E59" s="41"/>
    </row>
    <row r="60" spans="2:5" x14ac:dyDescent="0.3">
      <c r="B60" t="s">
        <v>103</v>
      </c>
      <c r="C60">
        <v>2007</v>
      </c>
      <c r="D60" s="41">
        <v>2586104</v>
      </c>
      <c r="E60" s="41"/>
    </row>
    <row r="61" spans="2:5" x14ac:dyDescent="0.3">
      <c r="B61" t="s">
        <v>103</v>
      </c>
      <c r="C61">
        <v>2008</v>
      </c>
      <c r="D61" s="41">
        <v>2845111</v>
      </c>
      <c r="E61" s="41"/>
    </row>
    <row r="62" spans="2:5" x14ac:dyDescent="0.3">
      <c r="B62" t="s">
        <v>103</v>
      </c>
      <c r="C62">
        <v>2009</v>
      </c>
      <c r="D62" s="41">
        <v>2626486</v>
      </c>
      <c r="E62" s="41"/>
    </row>
    <row r="63" spans="2:5" x14ac:dyDescent="0.3">
      <c r="B63" t="s">
        <v>104</v>
      </c>
      <c r="C63">
        <v>2000</v>
      </c>
      <c r="D63" s="41">
        <v>1891934</v>
      </c>
      <c r="E63" s="41"/>
    </row>
    <row r="64" spans="2:5" x14ac:dyDescent="0.3">
      <c r="B64" t="s">
        <v>104</v>
      </c>
      <c r="C64">
        <v>2001</v>
      </c>
      <c r="D64" s="41">
        <v>1882511</v>
      </c>
      <c r="E64" s="41"/>
    </row>
    <row r="65" spans="2:5" x14ac:dyDescent="0.3">
      <c r="B65" t="s">
        <v>104</v>
      </c>
      <c r="C65">
        <v>2002</v>
      </c>
      <c r="D65" s="41">
        <v>2013691</v>
      </c>
      <c r="E65" s="41"/>
    </row>
    <row r="66" spans="2:5" x14ac:dyDescent="0.3">
      <c r="B66" t="s">
        <v>104</v>
      </c>
      <c r="C66">
        <v>2003</v>
      </c>
      <c r="D66" s="41">
        <v>2428452</v>
      </c>
      <c r="E66" s="41"/>
    </row>
    <row r="67" spans="2:5" x14ac:dyDescent="0.3">
      <c r="B67" t="s">
        <v>104</v>
      </c>
      <c r="C67">
        <v>2004</v>
      </c>
      <c r="D67" s="41">
        <v>2729923</v>
      </c>
      <c r="E67" s="41"/>
    </row>
    <row r="68" spans="2:5" x14ac:dyDescent="0.3">
      <c r="B68" t="s">
        <v>104</v>
      </c>
      <c r="C68">
        <v>2005</v>
      </c>
      <c r="D68" s="41">
        <v>2771057</v>
      </c>
      <c r="E68" s="41"/>
    </row>
    <row r="69" spans="2:5" x14ac:dyDescent="0.3">
      <c r="B69" t="s">
        <v>104</v>
      </c>
      <c r="C69">
        <v>2006</v>
      </c>
      <c r="D69" s="41">
        <v>2905445</v>
      </c>
      <c r="E69" s="41"/>
    </row>
    <row r="70" spans="2:5" x14ac:dyDescent="0.3">
      <c r="B70" t="s">
        <v>104</v>
      </c>
      <c r="C70">
        <v>2007</v>
      </c>
      <c r="D70" s="41">
        <v>3328589</v>
      </c>
      <c r="E70" s="41"/>
    </row>
    <row r="71" spans="2:5" x14ac:dyDescent="0.3">
      <c r="B71" t="s">
        <v>104</v>
      </c>
      <c r="C71">
        <v>2008</v>
      </c>
      <c r="D71" s="41">
        <v>3640727</v>
      </c>
      <c r="E71" s="41"/>
    </row>
    <row r="72" spans="2:5" x14ac:dyDescent="0.3">
      <c r="B72" t="s">
        <v>104</v>
      </c>
      <c r="C72">
        <v>2009</v>
      </c>
      <c r="D72" s="41">
        <v>3306780</v>
      </c>
      <c r="E72" s="41"/>
    </row>
    <row r="73" spans="2:5" x14ac:dyDescent="0.3">
      <c r="B73" t="s">
        <v>105</v>
      </c>
      <c r="C73">
        <v>2000</v>
      </c>
      <c r="D73" s="41">
        <v>474570</v>
      </c>
      <c r="E73" s="41"/>
    </row>
    <row r="74" spans="2:5" x14ac:dyDescent="0.3">
      <c r="B74" t="s">
        <v>105</v>
      </c>
      <c r="C74">
        <v>2001</v>
      </c>
      <c r="D74" s="41">
        <v>492736</v>
      </c>
      <c r="E74" s="41"/>
    </row>
    <row r="75" spans="2:5" x14ac:dyDescent="0.3">
      <c r="B75" t="s">
        <v>105</v>
      </c>
      <c r="C75">
        <v>2002</v>
      </c>
      <c r="D75" s="41">
        <v>522715</v>
      </c>
      <c r="E75" s="41"/>
    </row>
    <row r="76" spans="2:5" x14ac:dyDescent="0.3">
      <c r="B76" t="s">
        <v>105</v>
      </c>
      <c r="C76">
        <v>2003</v>
      </c>
      <c r="D76" s="41">
        <v>618186</v>
      </c>
      <c r="E76" s="41"/>
    </row>
    <row r="77" spans="2:5" x14ac:dyDescent="0.3">
      <c r="B77" t="s">
        <v>105</v>
      </c>
      <c r="C77">
        <v>2004</v>
      </c>
      <c r="D77" s="41">
        <v>721589</v>
      </c>
      <c r="E77" s="41"/>
    </row>
    <row r="78" spans="2:5" x14ac:dyDescent="0.3">
      <c r="B78" t="s">
        <v>105</v>
      </c>
      <c r="C78">
        <v>2005</v>
      </c>
      <c r="D78" s="41">
        <v>834218</v>
      </c>
      <c r="E78" s="41"/>
    </row>
    <row r="79" spans="2:5" x14ac:dyDescent="0.3">
      <c r="B79" t="s">
        <v>105</v>
      </c>
      <c r="C79">
        <v>2006</v>
      </c>
      <c r="D79" s="41">
        <v>949117</v>
      </c>
      <c r="E79" s="41"/>
    </row>
    <row r="80" spans="2:5" x14ac:dyDescent="0.3">
      <c r="B80" t="s">
        <v>105</v>
      </c>
      <c r="C80">
        <v>2007</v>
      </c>
      <c r="D80" s="41">
        <v>1238478</v>
      </c>
      <c r="E80" s="41"/>
    </row>
    <row r="81" spans="2:5" x14ac:dyDescent="0.3">
      <c r="B81" t="s">
        <v>105</v>
      </c>
      <c r="C81">
        <v>2008</v>
      </c>
      <c r="D81" s="41">
        <v>1223206</v>
      </c>
      <c r="E81" s="41"/>
    </row>
    <row r="82" spans="2:5" x14ac:dyDescent="0.3">
      <c r="B82" t="s">
        <v>105</v>
      </c>
      <c r="C82">
        <v>2009</v>
      </c>
      <c r="D82" s="41">
        <v>1365343</v>
      </c>
      <c r="E82" s="41"/>
    </row>
    <row r="83" spans="2:5" x14ac:dyDescent="0.3">
      <c r="B83" t="s">
        <v>106</v>
      </c>
      <c r="C83">
        <v>2000</v>
      </c>
      <c r="D83" s="41">
        <v>165021</v>
      </c>
      <c r="E83" s="41"/>
    </row>
    <row r="84" spans="2:5" x14ac:dyDescent="0.3">
      <c r="B84" t="s">
        <v>106</v>
      </c>
      <c r="C84">
        <v>2001</v>
      </c>
      <c r="D84" s="41">
        <v>160447</v>
      </c>
      <c r="E84" s="41"/>
    </row>
    <row r="85" spans="2:5" x14ac:dyDescent="0.3">
      <c r="B85" t="s">
        <v>106</v>
      </c>
      <c r="C85">
        <v>2002</v>
      </c>
      <c r="D85" s="41">
        <v>195661</v>
      </c>
      <c r="E85" s="41"/>
    </row>
    <row r="86" spans="2:5" x14ac:dyDescent="0.3">
      <c r="B86" t="s">
        <v>106</v>
      </c>
      <c r="C86">
        <v>2003</v>
      </c>
      <c r="D86" s="41">
        <v>234848</v>
      </c>
      <c r="E86" s="41"/>
    </row>
    <row r="87" spans="2:5" x14ac:dyDescent="0.3">
      <c r="B87" t="s">
        <v>106</v>
      </c>
      <c r="C87">
        <v>2004</v>
      </c>
      <c r="D87" s="41">
        <v>257032</v>
      </c>
      <c r="E87" s="41"/>
    </row>
    <row r="88" spans="2:5" x14ac:dyDescent="0.3">
      <c r="B88" t="s">
        <v>106</v>
      </c>
      <c r="C88">
        <v>2005</v>
      </c>
      <c r="D88" s="41">
        <v>285773</v>
      </c>
      <c r="E88" s="41"/>
    </row>
    <row r="89" spans="2:5" x14ac:dyDescent="0.3">
      <c r="B89" t="s">
        <v>106</v>
      </c>
      <c r="C89">
        <v>2006</v>
      </c>
      <c r="D89" s="41">
        <v>364362</v>
      </c>
      <c r="E89" s="41"/>
    </row>
    <row r="90" spans="2:5" x14ac:dyDescent="0.3">
      <c r="B90" t="s">
        <v>106</v>
      </c>
      <c r="C90">
        <v>2007</v>
      </c>
      <c r="D90" s="41">
        <v>432183</v>
      </c>
      <c r="E90" s="41"/>
    </row>
    <row r="91" spans="2:5" x14ac:dyDescent="0.3">
      <c r="B91" t="s">
        <v>106</v>
      </c>
      <c r="C91">
        <v>2008</v>
      </c>
      <c r="D91" s="41">
        <v>510839</v>
      </c>
      <c r="E91" s="41"/>
    </row>
    <row r="92" spans="2:5" x14ac:dyDescent="0.3">
      <c r="B92" t="s">
        <v>106</v>
      </c>
      <c r="C92">
        <v>2009</v>
      </c>
      <c r="D92" s="41">
        <v>538803</v>
      </c>
      <c r="E92" s="41"/>
    </row>
    <row r="93" spans="2:5" x14ac:dyDescent="0.3">
      <c r="B93" t="s">
        <v>107</v>
      </c>
      <c r="C93">
        <v>2000</v>
      </c>
      <c r="D93" s="41">
        <v>1107248</v>
      </c>
      <c r="E93" s="41"/>
    </row>
    <row r="94" spans="2:5" x14ac:dyDescent="0.3">
      <c r="B94" t="s">
        <v>107</v>
      </c>
      <c r="C94">
        <v>2001</v>
      </c>
      <c r="D94" s="41">
        <v>1124668</v>
      </c>
      <c r="E94" s="41"/>
    </row>
    <row r="95" spans="2:5" x14ac:dyDescent="0.3">
      <c r="B95" t="s">
        <v>107</v>
      </c>
      <c r="C95">
        <v>2002</v>
      </c>
      <c r="D95" s="41">
        <v>1229515</v>
      </c>
      <c r="E95" s="41"/>
    </row>
    <row r="96" spans="2:5" x14ac:dyDescent="0.3">
      <c r="B96" t="s">
        <v>107</v>
      </c>
      <c r="C96">
        <v>2003</v>
      </c>
      <c r="D96" s="41">
        <v>1517402</v>
      </c>
      <c r="E96" s="41"/>
    </row>
    <row r="97" spans="2:5" x14ac:dyDescent="0.3">
      <c r="B97" t="s">
        <v>107</v>
      </c>
      <c r="C97">
        <v>2004</v>
      </c>
      <c r="D97" s="41">
        <v>1737800</v>
      </c>
      <c r="E97" s="41"/>
    </row>
    <row r="98" spans="2:5" x14ac:dyDescent="0.3">
      <c r="B98" t="s">
        <v>107</v>
      </c>
      <c r="C98">
        <v>2005</v>
      </c>
      <c r="D98" s="41">
        <v>1789378</v>
      </c>
      <c r="E98" s="41"/>
    </row>
    <row r="99" spans="2:5" x14ac:dyDescent="0.3">
      <c r="B99" t="s">
        <v>107</v>
      </c>
      <c r="C99">
        <v>2006</v>
      </c>
      <c r="D99" s="41">
        <v>1874722</v>
      </c>
      <c r="E99" s="41"/>
    </row>
    <row r="100" spans="2:5" x14ac:dyDescent="0.3">
      <c r="B100" t="s">
        <v>107</v>
      </c>
      <c r="C100">
        <v>2007</v>
      </c>
      <c r="D100" s="41">
        <v>2130241</v>
      </c>
      <c r="E100" s="41"/>
    </row>
    <row r="101" spans="2:5" x14ac:dyDescent="0.3">
      <c r="B101" t="s">
        <v>107</v>
      </c>
      <c r="C101">
        <v>2008</v>
      </c>
      <c r="D101" s="41">
        <v>2318162</v>
      </c>
      <c r="E101" s="41"/>
    </row>
    <row r="102" spans="2:5" x14ac:dyDescent="0.3">
      <c r="B102" t="s">
        <v>107</v>
      </c>
      <c r="C102">
        <v>2009</v>
      </c>
      <c r="D102" s="41">
        <v>2116627</v>
      </c>
      <c r="E102" s="41"/>
    </row>
    <row r="103" spans="2:5" x14ac:dyDescent="0.3">
      <c r="B103" t="s">
        <v>108</v>
      </c>
      <c r="C103">
        <v>2000</v>
      </c>
      <c r="D103" s="41">
        <v>4731199</v>
      </c>
      <c r="E103" s="41"/>
    </row>
    <row r="104" spans="2:5" x14ac:dyDescent="0.3">
      <c r="B104" t="s">
        <v>108</v>
      </c>
      <c r="C104">
        <v>2001</v>
      </c>
      <c r="D104" s="41">
        <v>4159859</v>
      </c>
      <c r="E104" s="41"/>
    </row>
    <row r="105" spans="2:5" x14ac:dyDescent="0.3">
      <c r="B105" t="s">
        <v>108</v>
      </c>
      <c r="C105">
        <v>2002</v>
      </c>
      <c r="D105" s="41">
        <v>3980819</v>
      </c>
      <c r="E105" s="41"/>
    </row>
    <row r="106" spans="2:5" x14ac:dyDescent="0.3">
      <c r="B106" t="s">
        <v>108</v>
      </c>
      <c r="C106">
        <v>2003</v>
      </c>
      <c r="D106" s="41">
        <v>4302940</v>
      </c>
      <c r="E106" s="41"/>
    </row>
    <row r="107" spans="2:5" x14ac:dyDescent="0.3">
      <c r="B107" t="s">
        <v>108</v>
      </c>
      <c r="C107">
        <v>2004</v>
      </c>
      <c r="D107" s="41">
        <v>4655823</v>
      </c>
      <c r="E107" s="41"/>
    </row>
    <row r="108" spans="2:5" x14ac:dyDescent="0.3">
      <c r="B108" t="s">
        <v>108</v>
      </c>
      <c r="C108">
        <v>2005</v>
      </c>
      <c r="D108" s="41">
        <v>4571867</v>
      </c>
      <c r="E108" s="41"/>
    </row>
    <row r="109" spans="2:5" x14ac:dyDescent="0.3">
      <c r="B109" t="s">
        <v>108</v>
      </c>
      <c r="C109">
        <v>2006</v>
      </c>
      <c r="D109" s="41">
        <v>4356750</v>
      </c>
      <c r="E109" s="41"/>
    </row>
    <row r="110" spans="2:5" x14ac:dyDescent="0.3">
      <c r="B110" t="s">
        <v>108</v>
      </c>
      <c r="C110">
        <v>2007</v>
      </c>
      <c r="D110" s="41">
        <v>4356347</v>
      </c>
      <c r="E110" s="41"/>
    </row>
    <row r="111" spans="2:5" x14ac:dyDescent="0.3">
      <c r="B111" t="s">
        <v>108</v>
      </c>
      <c r="C111">
        <v>2008</v>
      </c>
      <c r="D111" s="41">
        <v>4849185</v>
      </c>
      <c r="E111" s="41"/>
    </row>
    <row r="112" spans="2:5" x14ac:dyDescent="0.3">
      <c r="B112" t="s">
        <v>108</v>
      </c>
      <c r="C112">
        <v>2009</v>
      </c>
      <c r="D112" s="41">
        <v>5035141</v>
      </c>
      <c r="E112" s="41"/>
    </row>
    <row r="113" spans="2:5" x14ac:dyDescent="0.3">
      <c r="B113" t="s">
        <v>109</v>
      </c>
      <c r="C113">
        <v>2000</v>
      </c>
      <c r="D113" s="41">
        <v>692029</v>
      </c>
      <c r="E113" s="41"/>
    </row>
    <row r="114" spans="2:5" x14ac:dyDescent="0.3">
      <c r="B114" t="s">
        <v>109</v>
      </c>
      <c r="C114">
        <v>2001</v>
      </c>
      <c r="D114" s="41">
        <v>733453</v>
      </c>
      <c r="E114" s="41"/>
    </row>
    <row r="115" spans="2:5" x14ac:dyDescent="0.3">
      <c r="B115" t="s">
        <v>109</v>
      </c>
      <c r="C115">
        <v>2002</v>
      </c>
      <c r="D115" s="41">
        <v>750450</v>
      </c>
      <c r="E115" s="41"/>
    </row>
    <row r="116" spans="2:5" x14ac:dyDescent="0.3">
      <c r="B116" t="s">
        <v>109</v>
      </c>
      <c r="C116">
        <v>2003</v>
      </c>
      <c r="D116" s="41">
        <v>722182</v>
      </c>
      <c r="E116" s="41"/>
    </row>
    <row r="117" spans="2:5" x14ac:dyDescent="0.3">
      <c r="B117" t="s">
        <v>109</v>
      </c>
      <c r="C117">
        <v>2004</v>
      </c>
      <c r="D117" s="41">
        <v>774591</v>
      </c>
      <c r="E117" s="41"/>
    </row>
    <row r="118" spans="2:5" x14ac:dyDescent="0.3">
      <c r="B118" t="s">
        <v>109</v>
      </c>
      <c r="C118">
        <v>2005</v>
      </c>
      <c r="D118" s="41">
        <v>869718</v>
      </c>
      <c r="E118" s="41"/>
    </row>
    <row r="119" spans="2:5" x14ac:dyDescent="0.3">
      <c r="B119" t="s">
        <v>109</v>
      </c>
      <c r="C119">
        <v>2006</v>
      </c>
      <c r="D119" s="41">
        <v>965774</v>
      </c>
      <c r="E119" s="41"/>
    </row>
    <row r="120" spans="2:5" x14ac:dyDescent="0.3">
      <c r="B120" t="s">
        <v>109</v>
      </c>
      <c r="C120">
        <v>2007</v>
      </c>
      <c r="D120" s="41">
        <v>1042687</v>
      </c>
      <c r="E120" s="41"/>
    </row>
    <row r="121" spans="2:5" x14ac:dyDescent="0.3">
      <c r="B121" t="s">
        <v>109</v>
      </c>
      <c r="C121">
        <v>2008</v>
      </c>
      <c r="D121" s="41">
        <v>1100673</v>
      </c>
      <c r="E121" s="41"/>
    </row>
    <row r="122" spans="2:5" x14ac:dyDescent="0.3">
      <c r="B122" t="s">
        <v>109</v>
      </c>
      <c r="C122">
        <v>2009</v>
      </c>
      <c r="D122" s="41">
        <v>894566</v>
      </c>
      <c r="E122" s="41"/>
    </row>
    <row r="123" spans="2:5" x14ac:dyDescent="0.3">
      <c r="B123" t="s">
        <v>110</v>
      </c>
      <c r="C123">
        <v>2000</v>
      </c>
      <c r="D123" s="41">
        <v>386204</v>
      </c>
      <c r="E123" s="41"/>
    </row>
    <row r="124" spans="2:5" x14ac:dyDescent="0.3">
      <c r="B124" t="s">
        <v>110</v>
      </c>
      <c r="C124">
        <v>2001</v>
      </c>
      <c r="D124" s="41">
        <v>400998</v>
      </c>
      <c r="E124" s="41"/>
    </row>
    <row r="125" spans="2:5" x14ac:dyDescent="0.3">
      <c r="B125" t="s">
        <v>110</v>
      </c>
      <c r="C125">
        <v>2002</v>
      </c>
      <c r="D125" s="41">
        <v>439357</v>
      </c>
      <c r="E125" s="41"/>
    </row>
    <row r="126" spans="2:5" x14ac:dyDescent="0.3">
      <c r="B126" t="s">
        <v>110</v>
      </c>
      <c r="C126">
        <v>2003</v>
      </c>
      <c r="D126" s="41">
        <v>539343</v>
      </c>
      <c r="E126" s="41"/>
    </row>
    <row r="127" spans="2:5" x14ac:dyDescent="0.3">
      <c r="B127" t="s">
        <v>110</v>
      </c>
      <c r="C127">
        <v>2004</v>
      </c>
      <c r="D127" s="41">
        <v>610691</v>
      </c>
      <c r="E127" s="41"/>
    </row>
    <row r="128" spans="2:5" x14ac:dyDescent="0.3">
      <c r="B128" t="s">
        <v>110</v>
      </c>
      <c r="C128">
        <v>2005</v>
      </c>
      <c r="D128" s="41">
        <v>639579</v>
      </c>
      <c r="E128" s="41"/>
    </row>
    <row r="129" spans="2:5" x14ac:dyDescent="0.3">
      <c r="B129" t="s">
        <v>110</v>
      </c>
      <c r="C129">
        <v>2006</v>
      </c>
      <c r="D129" s="41">
        <v>678321</v>
      </c>
      <c r="E129" s="41"/>
    </row>
    <row r="130" spans="2:5" x14ac:dyDescent="0.3">
      <c r="B130" t="s">
        <v>110</v>
      </c>
      <c r="C130">
        <v>2007</v>
      </c>
      <c r="D130" s="41">
        <v>783692</v>
      </c>
      <c r="E130" s="41"/>
    </row>
    <row r="131" spans="2:5" x14ac:dyDescent="0.3">
      <c r="B131" t="s">
        <v>110</v>
      </c>
      <c r="C131">
        <v>2008</v>
      </c>
      <c r="D131" s="41">
        <v>874906</v>
      </c>
      <c r="E131" s="41"/>
    </row>
    <row r="132" spans="2:5" x14ac:dyDescent="0.3">
      <c r="B132" t="s">
        <v>110</v>
      </c>
      <c r="C132">
        <v>2009</v>
      </c>
      <c r="D132" s="41">
        <v>798400</v>
      </c>
      <c r="E132" s="41"/>
    </row>
    <row r="133" spans="2:5" x14ac:dyDescent="0.3">
      <c r="B133" t="s">
        <v>111</v>
      </c>
      <c r="C133">
        <v>2000</v>
      </c>
      <c r="D133" s="41">
        <v>171263</v>
      </c>
      <c r="E133" s="41"/>
    </row>
    <row r="134" spans="2:5" x14ac:dyDescent="0.3">
      <c r="B134" t="s">
        <v>111</v>
      </c>
      <c r="C134">
        <v>2001</v>
      </c>
      <c r="D134" s="41">
        <v>190421</v>
      </c>
      <c r="E134" s="41"/>
    </row>
    <row r="135" spans="2:5" x14ac:dyDescent="0.3">
      <c r="B135" t="s">
        <v>111</v>
      </c>
      <c r="C135">
        <v>2002</v>
      </c>
      <c r="D135" s="41">
        <v>198205</v>
      </c>
      <c r="E135" s="41"/>
    </row>
    <row r="136" spans="2:5" x14ac:dyDescent="0.3">
      <c r="B136" t="s">
        <v>111</v>
      </c>
      <c r="C136">
        <v>2003</v>
      </c>
      <c r="D136" s="41">
        <v>216811</v>
      </c>
      <c r="E136" s="41"/>
    </row>
    <row r="137" spans="2:5" x14ac:dyDescent="0.3">
      <c r="B137" t="s">
        <v>111</v>
      </c>
      <c r="C137">
        <v>2004</v>
      </c>
      <c r="D137" s="41">
        <v>253021</v>
      </c>
      <c r="E137" s="41"/>
    </row>
    <row r="138" spans="2:5" x14ac:dyDescent="0.3">
      <c r="B138" t="s">
        <v>111</v>
      </c>
      <c r="C138">
        <v>2005</v>
      </c>
      <c r="D138" s="41">
        <v>303976</v>
      </c>
      <c r="E138" s="41"/>
    </row>
    <row r="139" spans="2:5" x14ac:dyDescent="0.3">
      <c r="B139" t="s">
        <v>111</v>
      </c>
      <c r="C139">
        <v>2006</v>
      </c>
      <c r="D139" s="41">
        <v>341670</v>
      </c>
      <c r="E139" s="41"/>
    </row>
    <row r="140" spans="2:5" x14ac:dyDescent="0.3">
      <c r="B140" t="s">
        <v>111</v>
      </c>
      <c r="C140">
        <v>2007</v>
      </c>
      <c r="D140" s="41">
        <v>425321</v>
      </c>
      <c r="E140" s="41"/>
    </row>
    <row r="141" spans="2:5" x14ac:dyDescent="0.3">
      <c r="B141" t="s">
        <v>111</v>
      </c>
      <c r="C141">
        <v>2008</v>
      </c>
      <c r="D141" s="41">
        <v>529432</v>
      </c>
      <c r="E141" s="41"/>
    </row>
    <row r="142" spans="2:5" x14ac:dyDescent="0.3">
      <c r="B142" t="s">
        <v>111</v>
      </c>
      <c r="C142">
        <v>2009</v>
      </c>
      <c r="D142" s="41">
        <v>431457</v>
      </c>
      <c r="E142" s="41"/>
    </row>
    <row r="143" spans="2:5" x14ac:dyDescent="0.3">
      <c r="B143" t="s">
        <v>112</v>
      </c>
      <c r="C143">
        <v>2000</v>
      </c>
      <c r="D143" s="41">
        <v>259702</v>
      </c>
      <c r="E143" s="41"/>
    </row>
    <row r="144" spans="2:5" x14ac:dyDescent="0.3">
      <c r="B144" t="s">
        <v>112</v>
      </c>
      <c r="C144">
        <v>2001</v>
      </c>
      <c r="D144" s="41">
        <v>306583</v>
      </c>
      <c r="E144" s="41"/>
    </row>
    <row r="145" spans="2:5" x14ac:dyDescent="0.3">
      <c r="B145" t="s">
        <v>112</v>
      </c>
      <c r="C145">
        <v>2002</v>
      </c>
      <c r="D145" s="41">
        <v>345125</v>
      </c>
      <c r="E145" s="41"/>
    </row>
    <row r="146" spans="2:5" x14ac:dyDescent="0.3">
      <c r="B146" t="s">
        <v>112</v>
      </c>
      <c r="C146">
        <v>2003</v>
      </c>
      <c r="D146" s="41">
        <v>430289</v>
      </c>
      <c r="E146" s="41"/>
    </row>
    <row r="147" spans="2:5" x14ac:dyDescent="0.3">
      <c r="B147" t="s">
        <v>112</v>
      </c>
      <c r="C147">
        <v>2004</v>
      </c>
      <c r="D147" s="41">
        <v>591177</v>
      </c>
      <c r="E147" s="41"/>
    </row>
    <row r="148" spans="2:5" x14ac:dyDescent="0.3">
      <c r="B148" t="s">
        <v>112</v>
      </c>
      <c r="C148">
        <v>2005</v>
      </c>
      <c r="D148" s="41">
        <v>763704</v>
      </c>
      <c r="E148" s="41"/>
    </row>
    <row r="149" spans="2:5" x14ac:dyDescent="0.3">
      <c r="B149" t="s">
        <v>112</v>
      </c>
      <c r="C149">
        <v>2006</v>
      </c>
      <c r="D149" s="41">
        <v>989932</v>
      </c>
      <c r="E149" s="41"/>
    </row>
    <row r="150" spans="2:5" x14ac:dyDescent="0.3">
      <c r="B150" t="s">
        <v>112</v>
      </c>
      <c r="C150">
        <v>2007</v>
      </c>
      <c r="D150" s="41">
        <v>1299703</v>
      </c>
      <c r="E150" s="41"/>
    </row>
    <row r="151" spans="2:5" x14ac:dyDescent="0.3">
      <c r="B151" t="s">
        <v>112</v>
      </c>
      <c r="C151">
        <v>2008</v>
      </c>
      <c r="D151" s="41">
        <v>1660846</v>
      </c>
      <c r="E151" s="41"/>
    </row>
    <row r="152" spans="2:5" x14ac:dyDescent="0.3">
      <c r="B152" t="s">
        <v>112</v>
      </c>
      <c r="C152">
        <v>2009</v>
      </c>
      <c r="D152" s="41">
        <v>1222645</v>
      </c>
      <c r="E152" s="41"/>
    </row>
    <row r="153" spans="2:5" x14ac:dyDescent="0.3">
      <c r="B153" t="s">
        <v>113</v>
      </c>
      <c r="C153">
        <v>2000</v>
      </c>
      <c r="D153" s="41">
        <v>533385</v>
      </c>
      <c r="E153" s="41"/>
    </row>
    <row r="154" spans="2:5" x14ac:dyDescent="0.3">
      <c r="B154" t="s">
        <v>113</v>
      </c>
      <c r="C154">
        <v>2001</v>
      </c>
      <c r="D154" s="41">
        <v>504584</v>
      </c>
      <c r="E154" s="41"/>
    </row>
    <row r="155" spans="2:5" x14ac:dyDescent="0.3">
      <c r="B155" t="s">
        <v>113</v>
      </c>
      <c r="C155">
        <v>2002</v>
      </c>
      <c r="D155" s="41">
        <v>575930</v>
      </c>
      <c r="E155" s="41"/>
    </row>
    <row r="156" spans="2:5" x14ac:dyDescent="0.3">
      <c r="B156" t="s">
        <v>113</v>
      </c>
      <c r="C156">
        <v>2003</v>
      </c>
      <c r="D156" s="41">
        <v>643760</v>
      </c>
      <c r="E156" s="41"/>
    </row>
    <row r="157" spans="2:5" x14ac:dyDescent="0.3">
      <c r="B157" t="s">
        <v>113</v>
      </c>
      <c r="C157">
        <v>2004</v>
      </c>
      <c r="D157" s="41">
        <v>721976</v>
      </c>
      <c r="E157" s="41"/>
    </row>
    <row r="158" spans="2:5" x14ac:dyDescent="0.3">
      <c r="B158" t="s">
        <v>113</v>
      </c>
      <c r="C158">
        <v>2005</v>
      </c>
      <c r="D158" s="41">
        <v>844866</v>
      </c>
      <c r="E158" s="41"/>
    </row>
    <row r="159" spans="2:5" x14ac:dyDescent="0.3">
      <c r="B159" t="s">
        <v>113</v>
      </c>
      <c r="C159">
        <v>2006</v>
      </c>
      <c r="D159" s="41">
        <v>951773</v>
      </c>
      <c r="E159" s="41"/>
    </row>
    <row r="160" spans="2:5" x14ac:dyDescent="0.3">
      <c r="B160" t="s">
        <v>113</v>
      </c>
      <c r="C160">
        <v>2007</v>
      </c>
      <c r="D160" s="41">
        <v>1049239</v>
      </c>
      <c r="E160" s="41"/>
    </row>
    <row r="161" spans="2:5" x14ac:dyDescent="0.3">
      <c r="B161" t="s">
        <v>113</v>
      </c>
      <c r="C161">
        <v>2008</v>
      </c>
      <c r="D161" s="41">
        <v>931405</v>
      </c>
      <c r="E161" s="41"/>
    </row>
    <row r="162" spans="2:5" x14ac:dyDescent="0.3">
      <c r="B162" t="s">
        <v>113</v>
      </c>
      <c r="C162">
        <v>2009</v>
      </c>
      <c r="D162" s="41">
        <v>834060</v>
      </c>
      <c r="E162" s="41"/>
    </row>
    <row r="163" spans="2:5" x14ac:dyDescent="0.3">
      <c r="B163" t="s">
        <v>114</v>
      </c>
      <c r="C163">
        <v>2000</v>
      </c>
      <c r="D163" s="41">
        <v>582048</v>
      </c>
      <c r="E163" s="41"/>
    </row>
    <row r="164" spans="2:5" x14ac:dyDescent="0.3">
      <c r="B164" t="s">
        <v>114</v>
      </c>
      <c r="C164">
        <v>2001</v>
      </c>
      <c r="D164" s="41">
        <v>609379</v>
      </c>
      <c r="E164" s="41"/>
    </row>
    <row r="165" spans="2:5" x14ac:dyDescent="0.3">
      <c r="B165" t="s">
        <v>114</v>
      </c>
      <c r="C165">
        <v>2002</v>
      </c>
      <c r="D165" s="41">
        <v>688725</v>
      </c>
      <c r="E165" s="41"/>
    </row>
    <row r="166" spans="2:5" x14ac:dyDescent="0.3">
      <c r="B166" t="s">
        <v>114</v>
      </c>
      <c r="C166">
        <v>2003</v>
      </c>
      <c r="D166" s="41">
        <v>885531</v>
      </c>
      <c r="E166" s="41"/>
    </row>
    <row r="167" spans="2:5" x14ac:dyDescent="0.3">
      <c r="B167" t="s">
        <v>114</v>
      </c>
      <c r="C167">
        <v>2004</v>
      </c>
      <c r="D167" s="41">
        <v>1045984</v>
      </c>
      <c r="E167" s="41"/>
    </row>
    <row r="168" spans="2:5" x14ac:dyDescent="0.3">
      <c r="B168" t="s">
        <v>114</v>
      </c>
      <c r="C168">
        <v>2005</v>
      </c>
      <c r="D168" s="41">
        <v>1132763</v>
      </c>
      <c r="E168" s="41"/>
    </row>
    <row r="169" spans="2:5" x14ac:dyDescent="0.3">
      <c r="B169" t="s">
        <v>114</v>
      </c>
      <c r="C169">
        <v>2006</v>
      </c>
      <c r="D169" s="41">
        <v>1237501</v>
      </c>
      <c r="E169" s="41"/>
    </row>
    <row r="170" spans="2:5" x14ac:dyDescent="0.3">
      <c r="B170" t="s">
        <v>114</v>
      </c>
      <c r="C170">
        <v>2007</v>
      </c>
      <c r="D170" s="41">
        <v>1443500</v>
      </c>
      <c r="E170" s="41"/>
    </row>
    <row r="171" spans="2:5" x14ac:dyDescent="0.3">
      <c r="B171" t="s">
        <v>114</v>
      </c>
      <c r="C171">
        <v>2008</v>
      </c>
      <c r="D171" s="41">
        <v>1600913</v>
      </c>
      <c r="E171" s="41"/>
    </row>
    <row r="172" spans="2:5" x14ac:dyDescent="0.3">
      <c r="B172" t="s">
        <v>114</v>
      </c>
      <c r="C172">
        <v>2009</v>
      </c>
      <c r="D172" s="41">
        <v>1458111</v>
      </c>
      <c r="E172" s="41"/>
    </row>
    <row r="173" spans="2:5" x14ac:dyDescent="0.3">
      <c r="B173" t="s">
        <v>115</v>
      </c>
      <c r="C173">
        <v>2000</v>
      </c>
      <c r="D173" s="41">
        <v>256036</v>
      </c>
      <c r="E173" s="41"/>
    </row>
    <row r="174" spans="2:5" x14ac:dyDescent="0.3">
      <c r="B174" t="s">
        <v>115</v>
      </c>
      <c r="C174">
        <v>2001</v>
      </c>
      <c r="D174" s="41">
        <v>262645</v>
      </c>
      <c r="E174" s="41"/>
    </row>
    <row r="175" spans="2:5" x14ac:dyDescent="0.3">
      <c r="B175" t="s">
        <v>115</v>
      </c>
      <c r="C175">
        <v>2002</v>
      </c>
      <c r="D175" s="41">
        <v>286657</v>
      </c>
      <c r="E175" s="41"/>
    </row>
    <row r="176" spans="2:5" x14ac:dyDescent="0.3">
      <c r="B176" t="s">
        <v>115</v>
      </c>
      <c r="C176">
        <v>2003</v>
      </c>
      <c r="D176" s="41">
        <v>334587</v>
      </c>
      <c r="E176" s="41"/>
    </row>
    <row r="177" spans="2:5" x14ac:dyDescent="0.3">
      <c r="B177" t="s">
        <v>115</v>
      </c>
      <c r="C177">
        <v>2004</v>
      </c>
      <c r="D177" s="41">
        <v>374226</v>
      </c>
      <c r="E177" s="41"/>
    </row>
    <row r="178" spans="2:5" x14ac:dyDescent="0.3">
      <c r="B178" t="s">
        <v>115</v>
      </c>
      <c r="C178">
        <v>2005</v>
      </c>
      <c r="D178" s="41">
        <v>384755</v>
      </c>
      <c r="E178" s="41"/>
    </row>
    <row r="179" spans="2:5" x14ac:dyDescent="0.3">
      <c r="B179" t="s">
        <v>115</v>
      </c>
      <c r="C179">
        <v>2006</v>
      </c>
      <c r="D179" s="41">
        <v>405183</v>
      </c>
      <c r="E179" s="41"/>
    </row>
    <row r="180" spans="2:5" x14ac:dyDescent="0.3">
      <c r="B180" t="s">
        <v>115</v>
      </c>
      <c r="C180">
        <v>2007</v>
      </c>
      <c r="D180" s="41">
        <v>450530</v>
      </c>
      <c r="E180" s="41"/>
    </row>
    <row r="181" spans="2:5" x14ac:dyDescent="0.3">
      <c r="B181" t="s">
        <v>115</v>
      </c>
      <c r="C181">
        <v>2008</v>
      </c>
      <c r="D181" s="41">
        <v>524289</v>
      </c>
      <c r="E181" s="41"/>
    </row>
    <row r="182" spans="2:5" x14ac:dyDescent="0.3">
      <c r="B182" t="s">
        <v>115</v>
      </c>
      <c r="C182">
        <v>2009</v>
      </c>
      <c r="D182" s="41">
        <v>509466</v>
      </c>
      <c r="E182" s="41"/>
    </row>
    <row r="183" spans="2:5" x14ac:dyDescent="0.3">
      <c r="B183" t="s">
        <v>116</v>
      </c>
      <c r="C183">
        <v>2000</v>
      </c>
      <c r="D183" s="41">
        <v>266560</v>
      </c>
      <c r="E183" s="41"/>
    </row>
    <row r="184" spans="2:5" x14ac:dyDescent="0.3">
      <c r="B184" t="s">
        <v>116</v>
      </c>
      <c r="C184">
        <v>2001</v>
      </c>
      <c r="D184" s="41">
        <v>196007</v>
      </c>
      <c r="E184" s="41"/>
    </row>
    <row r="185" spans="2:5" x14ac:dyDescent="0.3">
      <c r="B185" t="s">
        <v>116</v>
      </c>
      <c r="C185">
        <v>2002</v>
      </c>
      <c r="D185" s="41">
        <v>232530</v>
      </c>
      <c r="E185" s="41"/>
    </row>
    <row r="186" spans="2:5" x14ac:dyDescent="0.3">
      <c r="B186" t="s">
        <v>116</v>
      </c>
      <c r="C186">
        <v>2003</v>
      </c>
      <c r="D186" s="41">
        <v>303008</v>
      </c>
      <c r="E186" s="41"/>
    </row>
    <row r="187" spans="2:5" x14ac:dyDescent="0.3">
      <c r="B187" t="s">
        <v>116</v>
      </c>
      <c r="C187">
        <v>2004</v>
      </c>
      <c r="D187" s="41">
        <v>392156</v>
      </c>
      <c r="E187" s="41"/>
    </row>
    <row r="188" spans="2:5" x14ac:dyDescent="0.3">
      <c r="B188" t="s">
        <v>116</v>
      </c>
      <c r="C188">
        <v>2005</v>
      </c>
      <c r="D188" s="41">
        <v>482986</v>
      </c>
      <c r="E188" s="41"/>
    </row>
    <row r="189" spans="2:5" x14ac:dyDescent="0.3">
      <c r="B189" t="s">
        <v>116</v>
      </c>
      <c r="C189">
        <v>2006</v>
      </c>
      <c r="D189" s="41">
        <v>530917</v>
      </c>
      <c r="E189" s="41"/>
    </row>
    <row r="190" spans="2:5" x14ac:dyDescent="0.3">
      <c r="B190" t="s">
        <v>116</v>
      </c>
      <c r="C190">
        <v>2007</v>
      </c>
      <c r="D190" s="41">
        <v>647140</v>
      </c>
      <c r="E190" s="41"/>
    </row>
    <row r="191" spans="2:5" x14ac:dyDescent="0.3">
      <c r="B191" t="s">
        <v>116</v>
      </c>
      <c r="C191">
        <v>2008</v>
      </c>
      <c r="D191" s="41">
        <v>730325</v>
      </c>
      <c r="E191" s="41"/>
    </row>
    <row r="192" spans="2:5" x14ac:dyDescent="0.3">
      <c r="B192" t="s">
        <v>116</v>
      </c>
      <c r="C192">
        <v>2009</v>
      </c>
      <c r="D192" s="41">
        <v>614570</v>
      </c>
      <c r="E192" s="41"/>
    </row>
    <row r="193" spans="2:5" x14ac:dyDescent="0.3">
      <c r="B193" t="s">
        <v>117</v>
      </c>
      <c r="C193">
        <v>2000</v>
      </c>
      <c r="D193" s="41">
        <v>1496606</v>
      </c>
      <c r="E193" s="41"/>
    </row>
    <row r="194" spans="2:5" x14ac:dyDescent="0.3">
      <c r="B194" t="s">
        <v>117</v>
      </c>
      <c r="C194">
        <v>2001</v>
      </c>
      <c r="D194" s="41">
        <v>1485657</v>
      </c>
      <c r="E194" s="41"/>
    </row>
    <row r="195" spans="2:5" x14ac:dyDescent="0.3">
      <c r="B195" t="s">
        <v>117</v>
      </c>
      <c r="C195">
        <v>2002</v>
      </c>
      <c r="D195" s="41">
        <v>1623558</v>
      </c>
      <c r="E195" s="41"/>
    </row>
    <row r="196" spans="2:5" x14ac:dyDescent="0.3">
      <c r="B196" t="s">
        <v>117</v>
      </c>
      <c r="C196">
        <v>2003</v>
      </c>
      <c r="D196" s="41">
        <v>1877117</v>
      </c>
      <c r="E196" s="41"/>
    </row>
    <row r="197" spans="2:5" x14ac:dyDescent="0.3">
      <c r="B197" t="s">
        <v>117</v>
      </c>
      <c r="C197">
        <v>2004</v>
      </c>
      <c r="D197" s="41">
        <v>2221915</v>
      </c>
      <c r="E197" s="41"/>
    </row>
    <row r="198" spans="2:5" x14ac:dyDescent="0.3">
      <c r="B198" t="s">
        <v>117</v>
      </c>
      <c r="C198">
        <v>2005</v>
      </c>
      <c r="D198" s="41">
        <v>2324184</v>
      </c>
      <c r="E198" s="41"/>
    </row>
    <row r="199" spans="2:5" x14ac:dyDescent="0.3">
      <c r="B199" t="s">
        <v>117</v>
      </c>
      <c r="C199">
        <v>2006</v>
      </c>
      <c r="D199" s="41">
        <v>2486598</v>
      </c>
      <c r="E199" s="41"/>
    </row>
    <row r="200" spans="2:5" x14ac:dyDescent="0.3">
      <c r="B200" t="s">
        <v>117</v>
      </c>
      <c r="C200">
        <v>2007</v>
      </c>
      <c r="D200" s="41">
        <v>2858176</v>
      </c>
      <c r="E200" s="41"/>
    </row>
    <row r="201" spans="2:5" x14ac:dyDescent="0.3">
      <c r="B201" t="s">
        <v>117</v>
      </c>
      <c r="C201">
        <v>2008</v>
      </c>
      <c r="D201" s="41">
        <v>2709573</v>
      </c>
      <c r="E201" s="41"/>
    </row>
    <row r="202" spans="2:5" x14ac:dyDescent="0.3">
      <c r="B202" t="s">
        <v>117</v>
      </c>
      <c r="C202">
        <v>2009</v>
      </c>
      <c r="D202" s="41">
        <v>2217427</v>
      </c>
      <c r="E202" s="41"/>
    </row>
    <row r="203" spans="2:5" x14ac:dyDescent="0.3">
      <c r="B203" t="s">
        <v>118</v>
      </c>
      <c r="C203">
        <v>2000</v>
      </c>
      <c r="D203" s="41">
        <v>10289725</v>
      </c>
      <c r="E203" s="41"/>
    </row>
    <row r="204" spans="2:5" x14ac:dyDescent="0.3">
      <c r="B204" t="s">
        <v>118</v>
      </c>
      <c r="C204">
        <v>2001</v>
      </c>
      <c r="D204" s="41">
        <v>10625275</v>
      </c>
      <c r="E204" s="41"/>
    </row>
    <row r="205" spans="2:5" x14ac:dyDescent="0.3">
      <c r="B205" t="s">
        <v>118</v>
      </c>
      <c r="C205">
        <v>2002</v>
      </c>
      <c r="D205" s="41">
        <v>10980200</v>
      </c>
      <c r="E205" s="41"/>
    </row>
    <row r="206" spans="2:5" x14ac:dyDescent="0.3">
      <c r="B206" t="s">
        <v>118</v>
      </c>
      <c r="C206">
        <v>2003</v>
      </c>
      <c r="D206" s="41">
        <v>11512275</v>
      </c>
      <c r="E206" s="41"/>
    </row>
    <row r="207" spans="2:5" x14ac:dyDescent="0.3">
      <c r="B207" t="s">
        <v>118</v>
      </c>
      <c r="C207">
        <v>2004</v>
      </c>
      <c r="D207" s="41">
        <v>12277025</v>
      </c>
      <c r="E207" s="41"/>
    </row>
    <row r="208" spans="2:5" x14ac:dyDescent="0.3">
      <c r="B208" t="s">
        <v>118</v>
      </c>
      <c r="C208">
        <v>2005</v>
      </c>
      <c r="D208" s="41">
        <v>13095425</v>
      </c>
      <c r="E208" s="41"/>
    </row>
    <row r="209" spans="2:5" x14ac:dyDescent="0.3">
      <c r="B209" t="s">
        <v>118</v>
      </c>
      <c r="C209">
        <v>2006</v>
      </c>
      <c r="D209" s="41">
        <v>13857900</v>
      </c>
      <c r="E209" s="41"/>
    </row>
    <row r="210" spans="2:5" x14ac:dyDescent="0.3">
      <c r="B210" t="s">
        <v>118</v>
      </c>
      <c r="C210">
        <v>2007</v>
      </c>
      <c r="D210" s="41">
        <v>14480350</v>
      </c>
      <c r="E210" s="41"/>
    </row>
    <row r="211" spans="2:5" x14ac:dyDescent="0.3">
      <c r="B211" t="s">
        <v>118</v>
      </c>
      <c r="C211">
        <v>2008</v>
      </c>
      <c r="D211" s="41">
        <v>14720250</v>
      </c>
      <c r="E211" s="41"/>
    </row>
    <row r="212" spans="2:5" x14ac:dyDescent="0.3">
      <c r="B212" t="s">
        <v>118</v>
      </c>
      <c r="C212">
        <v>2009</v>
      </c>
      <c r="D212" s="41">
        <v>14417950</v>
      </c>
      <c r="E212" s="41"/>
    </row>
  </sheetData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EFB9079FEB4E04192751812DED7C824" ma:contentTypeVersion="2" ma:contentTypeDescription="新建文档。" ma:contentTypeScope="" ma:versionID="9b963787454e1db258ea968f9b825018">
  <xsd:schema xmlns:xsd="http://www.w3.org/2001/XMLSchema" xmlns:xs="http://www.w3.org/2001/XMLSchema" xmlns:p="http://schemas.microsoft.com/office/2006/metadata/properties" xmlns:ns2="17a4ee3f-782c-472b-81ac-b476fc99d136" targetNamespace="http://schemas.microsoft.com/office/2006/metadata/properties" ma:root="true" ma:fieldsID="0f82a02be24beac3608df6ba30d9d637" ns2:_="">
    <xsd:import namespace="17a4ee3f-782c-472b-81ac-b476fc99d1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4ee3f-782c-472b-81ac-b476fc99d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AA4F84-F41F-4C0F-B644-2C39A504E6DD}"/>
</file>

<file path=customXml/itemProps2.xml><?xml version="1.0" encoding="utf-8"?>
<ds:datastoreItem xmlns:ds="http://schemas.openxmlformats.org/officeDocument/2006/customXml" ds:itemID="{56D30054-9F41-45DD-9F71-E1D3B255AE7E}"/>
</file>

<file path=customXml/itemProps3.xml><?xml version="1.0" encoding="utf-8"?>
<ds:datastoreItem xmlns:ds="http://schemas.openxmlformats.org/officeDocument/2006/customXml" ds:itemID="{F77A84CC-3FEB-4C6E-B8D7-89153F4729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example1</vt:lpstr>
      <vt:lpstr>example2</vt:lpstr>
      <vt:lpstr>example4</vt:lpstr>
      <vt:lpstr>Starbacks</vt:lpstr>
      <vt:lpstr>Brad</vt:lpstr>
      <vt:lpstr>ABC</vt:lpstr>
      <vt:lpstr>example</vt:lpstr>
      <vt:lpstr>GPD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 Qiushi</cp:lastModifiedBy>
  <dcterms:created xsi:type="dcterms:W3CDTF">2020-09-11T09:12:25Z</dcterms:created>
  <dcterms:modified xsi:type="dcterms:W3CDTF">2021-09-13T16:59:41Z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0x010100FEFB9079FEB4E04192751812DED7C824</vt:lpwstr>
  </property>
</Properties>
</file>