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pmpu\"/>
    </mc:Choice>
  </mc:AlternateContent>
  <xr:revisionPtr revIDLastSave="0" documentId="13_ncr:1_{1F92F0C8-41CD-4C3D-8A8F-6E87192C5D7B}" xr6:coauthVersionLast="47" xr6:coauthVersionMax="47" xr10:uidLastSave="{00000000-0000-0000-0000-000000000000}"/>
  <bookViews>
    <workbookView xWindow="-103" yWindow="-103" windowWidth="33120" windowHeight="18120" xr2:uid="{6F2A212D-CAD4-3542-9463-DE3853FBE6BE}"/>
  </bookViews>
  <sheets>
    <sheet name="1" sheetId="1" r:id="rId1"/>
    <sheet name="2" sheetId="2" r:id="rId2"/>
    <sheet name="3" sheetId="3" r:id="rId3"/>
    <sheet name="4" sheetId="4" r:id="rId4"/>
    <sheet name="5" sheetId="5" r:id="rId5"/>
    <sheet name="6" sheetId="6" r:id="rId6"/>
  </sheets>
  <definedNames>
    <definedName name="_xlnm._FilterDatabase" localSheetId="3" hidden="1">'4'!$G$15:$G$20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1" i="6" l="1"/>
  <c r="D22" i="6"/>
  <c r="D20" i="6"/>
  <c r="F4" i="6"/>
  <c r="F5" i="6"/>
  <c r="F6" i="6"/>
  <c r="F7" i="6"/>
  <c r="F8" i="6"/>
  <c r="F9" i="6"/>
  <c r="F10" i="6"/>
  <c r="F3" i="6"/>
  <c r="C4" i="6"/>
  <c r="C5" i="6"/>
  <c r="C6" i="6"/>
  <c r="C7" i="6"/>
  <c r="C8" i="6"/>
  <c r="C9" i="6"/>
  <c r="C10" i="6"/>
  <c r="C3" i="6"/>
  <c r="C3" i="5"/>
  <c r="C4" i="5"/>
  <c r="C5" i="5"/>
  <c r="C6" i="5"/>
  <c r="C7" i="5"/>
  <c r="C8" i="5"/>
  <c r="C9" i="5"/>
  <c r="C10" i="5"/>
  <c r="C11" i="5"/>
  <c r="C2" i="5"/>
  <c r="K42" i="4"/>
  <c r="K41" i="4"/>
  <c r="I28" i="4" a="1"/>
  <c r="I28" i="4" s="1"/>
  <c r="I31" i="4" a="1"/>
  <c r="I31" i="4" s="1"/>
  <c r="I30" i="4" a="1"/>
  <c r="I30" i="4" s="1"/>
  <c r="I29" i="4" a="1"/>
  <c r="I29" i="4" s="1"/>
  <c r="J31" i="4" a="1"/>
  <c r="J31" i="4" s="1"/>
  <c r="K31" i="4" a="1"/>
  <c r="K31" i="4" s="1"/>
  <c r="L31" i="4" a="1"/>
  <c r="L31" i="4" s="1"/>
  <c r="M31" i="4" a="1"/>
  <c r="M31" i="4" s="1"/>
  <c r="M30" i="4" a="1"/>
  <c r="M30" i="4" s="1"/>
  <c r="J30" i="4" a="1"/>
  <c r="J30" i="4" s="1"/>
  <c r="K30" i="4" a="1"/>
  <c r="K30" i="4" s="1"/>
  <c r="L30" i="4" a="1"/>
  <c r="L30" i="4" s="1"/>
  <c r="J29" i="4" a="1"/>
  <c r="J29" i="4" s="1"/>
  <c r="K29" i="4" a="1"/>
  <c r="K29" i="4" s="1"/>
  <c r="L29" i="4" a="1"/>
  <c r="L29" i="4" s="1"/>
  <c r="M29" i="4" a="1"/>
  <c r="M29" i="4" s="1"/>
  <c r="J28" i="4" a="1"/>
  <c r="J28" i="4" s="1"/>
  <c r="K28" i="4" a="1"/>
  <c r="K28" i="4" s="1"/>
  <c r="K32" i="4" s="1"/>
  <c r="L28" i="4" a="1"/>
  <c r="L28" i="4" s="1"/>
  <c r="L32" i="4" s="1"/>
  <c r="M28" i="4" a="1"/>
  <c r="M28" i="4" s="1"/>
  <c r="H24" i="4"/>
  <c r="H23" i="4"/>
  <c r="F17" i="4"/>
  <c r="F18" i="4"/>
  <c r="F19" i="4"/>
  <c r="F20" i="4"/>
  <c r="F16" i="4"/>
  <c r="H17" i="4"/>
  <c r="I17" i="4" s="1"/>
  <c r="H18" i="4"/>
  <c r="I18" i="4" s="1"/>
  <c r="H19" i="4"/>
  <c r="I19" i="4" s="1"/>
  <c r="H20" i="4"/>
  <c r="I20" i="4" s="1"/>
  <c r="H16" i="4"/>
  <c r="J32" i="4" l="1"/>
  <c r="N29" i="4"/>
  <c r="N30" i="4"/>
  <c r="N31" i="4"/>
  <c r="M32" i="4"/>
  <c r="N28" i="4"/>
  <c r="I33" i="4"/>
  <c r="J33" i="4"/>
  <c r="I32" i="4"/>
  <c r="F21" i="4"/>
  <c r="I16" i="4"/>
  <c r="J17" i="4"/>
  <c r="J16" i="4"/>
  <c r="I12" i="4"/>
  <c r="I11" i="4"/>
  <c r="E2" i="3"/>
  <c r="D3" i="3"/>
  <c r="E3" i="3" s="1"/>
  <c r="D4" i="3"/>
  <c r="E4" i="3" s="1"/>
  <c r="D5" i="3"/>
  <c r="E5" i="3" s="1"/>
  <c r="D6" i="3"/>
  <c r="E6" i="3" s="1"/>
  <c r="D7" i="3"/>
  <c r="E7" i="3" s="1"/>
  <c r="D8" i="3"/>
  <c r="E8" i="3" s="1"/>
  <c r="D9" i="3"/>
  <c r="E9" i="3" s="1"/>
  <c r="D10" i="3"/>
  <c r="E10" i="3" s="1"/>
  <c r="D11" i="3"/>
  <c r="E11" i="3" s="1"/>
  <c r="D2" i="3"/>
  <c r="H7" i="2"/>
  <c r="D24" i="1"/>
  <c r="D4" i="1"/>
  <c r="D5" i="1"/>
  <c r="D6" i="1"/>
  <c r="D7" i="1"/>
  <c r="D8" i="1"/>
  <c r="D9" i="1"/>
  <c r="D10" i="1"/>
  <c r="D11" i="1"/>
  <c r="D12" i="1"/>
  <c r="D13" i="1"/>
  <c r="D14" i="1"/>
  <c r="D15" i="1"/>
  <c r="D16" i="1"/>
  <c r="D17" i="1"/>
  <c r="D18" i="1"/>
  <c r="D19" i="1"/>
  <c r="D20" i="1"/>
  <c r="D21" i="1"/>
  <c r="D22" i="1"/>
  <c r="D23" i="1"/>
  <c r="D3" i="1"/>
  <c r="C12" i="5" l="1"/>
  <c r="B12"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<sst xmlns="http://schemas.openxmlformats.org/spreadsheetml/2006/main" count="2160" uniqueCount="223">
  <si>
    <t>Company</t>
  </si>
  <si>
    <t>CEO</t>
  </si>
  <si>
    <t>Salary</t>
  </si>
  <si>
    <t>Name</t>
  </si>
  <si>
    <t>2012  Salary</t>
  </si>
  <si>
    <t xml:space="preserve">Activision Blizzard Inc </t>
  </si>
  <si>
    <t xml:space="preserve">Robert A. Kotick </t>
  </si>
  <si>
    <t xml:space="preserve">David M. Cote </t>
  </si>
  <si>
    <t xml:space="preserve">CBS Corp </t>
  </si>
  <si>
    <t xml:space="preserve">Leslie Moonves </t>
  </si>
  <si>
    <t xml:space="preserve">Gregory B. Maffei </t>
  </si>
  <si>
    <t xml:space="preserve">Cheniere Energy Inc </t>
  </si>
  <si>
    <t xml:space="preserve">Charif Souki </t>
  </si>
  <si>
    <t xml:space="preserve">John H. Hammergren </t>
  </si>
  <si>
    <t xml:space="preserve">Credit Acceptance Corp </t>
  </si>
  <si>
    <t xml:space="preserve">Brett A. Roberts </t>
  </si>
  <si>
    <t xml:space="preserve">Discovery Communications Inc </t>
  </si>
  <si>
    <t xml:space="preserve">David M. Zaslav </t>
  </si>
  <si>
    <t xml:space="preserve">Mario J. Gabelli </t>
  </si>
  <si>
    <t xml:space="preserve">Disney (Walt) Co </t>
  </si>
  <si>
    <t xml:space="preserve">Robert A. Iger </t>
  </si>
  <si>
    <t xml:space="preserve">Marissa A. Mayer </t>
  </si>
  <si>
    <t xml:space="preserve">Exxon Mobil Corp </t>
  </si>
  <si>
    <t xml:space="preserve">R. W. Tillerson </t>
  </si>
  <si>
    <t xml:space="preserve">Mark G. Parker </t>
  </si>
  <si>
    <t xml:space="preserve">Gamco Investors Inc </t>
  </si>
  <si>
    <t xml:space="preserve">HCA Holdings Inc </t>
  </si>
  <si>
    <t xml:space="preserve">Richard M. Bracken </t>
  </si>
  <si>
    <t xml:space="preserve">Ralph Lauren </t>
  </si>
  <si>
    <t xml:space="preserve">Honeywell International Inc </t>
  </si>
  <si>
    <t xml:space="preserve">Jefferies Group Llc </t>
  </si>
  <si>
    <t xml:space="preserve">Richard B. Handler </t>
  </si>
  <si>
    <t xml:space="preserve">Level 3 Communications Inc </t>
  </si>
  <si>
    <t xml:space="preserve">James Q. Crowe </t>
  </si>
  <si>
    <t xml:space="preserve">Liberty Interactive Corp </t>
  </si>
  <si>
    <t xml:space="preserve">Mckesson Corp </t>
  </si>
  <si>
    <t xml:space="preserve">Nike Inc </t>
  </si>
  <si>
    <t xml:space="preserve">Nuance Communications Inc </t>
  </si>
  <si>
    <t xml:space="preserve">Paul A. Ricci </t>
  </si>
  <si>
    <t xml:space="preserve">Oracle Corp </t>
  </si>
  <si>
    <t xml:space="preserve">Lawrence J. Ellison </t>
  </si>
  <si>
    <t xml:space="preserve">Pall Corp </t>
  </si>
  <si>
    <t xml:space="preserve">Lawrence Kingsley </t>
  </si>
  <si>
    <t xml:space="preserve">Ralph Lauren Corp </t>
  </si>
  <si>
    <t xml:space="preserve">Tesla Motors Inc </t>
  </si>
  <si>
    <t xml:space="preserve">Elon Musk </t>
  </si>
  <si>
    <t xml:space="preserve">Viacom Inc </t>
  </si>
  <si>
    <t xml:space="preserve">Philippe P. Dauman </t>
  </si>
  <si>
    <t xml:space="preserve">Yahoo Inc </t>
  </si>
  <si>
    <t>TASK</t>
  </si>
  <si>
    <t>Region</t>
  </si>
  <si>
    <t>Department</t>
  </si>
  <si>
    <t>Manager</t>
  </si>
  <si>
    <t>Budget</t>
  </si>
  <si>
    <t>Mid-Atlantic</t>
  </si>
  <si>
    <t>Legal</t>
  </si>
  <si>
    <t>Jose Palmer</t>
  </si>
  <si>
    <t>Canada</t>
  </si>
  <si>
    <t>Audrey Washington</t>
  </si>
  <si>
    <t>North</t>
  </si>
  <si>
    <t>Logistics</t>
  </si>
  <si>
    <t>Samantha Allen</t>
  </si>
  <si>
    <t>Region:</t>
  </si>
  <si>
    <t>South</t>
  </si>
  <si>
    <t>Customer Service</t>
  </si>
  <si>
    <t>Katherine Nichols</t>
  </si>
  <si>
    <t>Department:</t>
  </si>
  <si>
    <t>Accounting</t>
  </si>
  <si>
    <t>Pacific Northwest</t>
  </si>
  <si>
    <t>Quality Asurance</t>
  </si>
  <si>
    <t>David Gordon</t>
  </si>
  <si>
    <t>Budget:</t>
  </si>
  <si>
    <t>Operational</t>
  </si>
  <si>
    <t>Lillian Hart</t>
  </si>
  <si>
    <t>Sales</t>
  </si>
  <si>
    <t>Claire Peterson</t>
  </si>
  <si>
    <t>East</t>
  </si>
  <si>
    <t>Inventory</t>
  </si>
  <si>
    <t>Hannah Porter</t>
  </si>
  <si>
    <t>Services</t>
  </si>
  <si>
    <t>Victoria Gomez</t>
  </si>
  <si>
    <t>Brooke Bailey</t>
  </si>
  <si>
    <t>Insurance</t>
  </si>
  <si>
    <t>Layla Green</t>
  </si>
  <si>
    <t>Alex Cox</t>
  </si>
  <si>
    <t>Business Development</t>
  </si>
  <si>
    <t>Genesis Mills</t>
  </si>
  <si>
    <t>Isaac Chavez</t>
  </si>
  <si>
    <t>Adam Howard</t>
  </si>
  <si>
    <t>Evelyn Burns</t>
  </si>
  <si>
    <t>Jack Black</t>
  </si>
  <si>
    <t>Wyatt Harris</t>
  </si>
  <si>
    <t>Marketing</t>
  </si>
  <si>
    <t>Maria Cook</t>
  </si>
  <si>
    <t>IT</t>
  </si>
  <si>
    <t>Gianna Freeman</t>
  </si>
  <si>
    <t>Market Development</t>
  </si>
  <si>
    <t>Thomas Rivera</t>
  </si>
  <si>
    <t>Licenses</t>
  </si>
  <si>
    <t>Peyton Powell</t>
  </si>
  <si>
    <t>Eli Marshall</t>
  </si>
  <si>
    <t>Management</t>
  </si>
  <si>
    <t>Joseph Jordan</t>
  </si>
  <si>
    <t>Savannah Stone</t>
  </si>
  <si>
    <t>Research &amp; Development</t>
  </si>
  <si>
    <t>Adam Cox</t>
  </si>
  <si>
    <t>Southwest</t>
  </si>
  <si>
    <t>Kaylee Hart</t>
  </si>
  <si>
    <t>Supply Chain</t>
  </si>
  <si>
    <t>Mackenzie Griffin</t>
  </si>
  <si>
    <t>Nathaniel Kennedy</t>
  </si>
  <si>
    <t>Riley James</t>
  </si>
  <si>
    <t>Jordan Morgan</t>
  </si>
  <si>
    <t>Finance</t>
  </si>
  <si>
    <t>Faith Green</t>
  </si>
  <si>
    <t>Jasmine Cox</t>
  </si>
  <si>
    <t>Gabriella West</t>
  </si>
  <si>
    <t>Purchasing</t>
  </si>
  <si>
    <t>Landon Garcia</t>
  </si>
  <si>
    <t>Chloe Sanchez</t>
  </si>
  <si>
    <t>Anna Greene</t>
  </si>
  <si>
    <t>Aaron Myers</t>
  </si>
  <si>
    <t>Kyle Palmer</t>
  </si>
  <si>
    <t>Brooklyn Coleman</t>
  </si>
  <si>
    <t>Samuel Gardner</t>
  </si>
  <si>
    <t>Katelyn Marshall</t>
  </si>
  <si>
    <t>Cole Lee</t>
  </si>
  <si>
    <t>TASK2</t>
  </si>
  <si>
    <t>Food</t>
  </si>
  <si>
    <t>Product price</t>
  </si>
  <si>
    <t>quantity of goods</t>
  </si>
  <si>
    <t xml:space="preserve">amount (price) </t>
  </si>
  <si>
    <t>over 5000 rubles, 10% discount</t>
  </si>
  <si>
    <t>bread</t>
  </si>
  <si>
    <t>flour</t>
  </si>
  <si>
    <t>pasta</t>
  </si>
  <si>
    <t>tomatoes</t>
  </si>
  <si>
    <t>cucumbers</t>
  </si>
  <si>
    <t>cabbage</t>
  </si>
  <si>
    <t>apples</t>
  </si>
  <si>
    <t>stew</t>
  </si>
  <si>
    <t>mayonnaise</t>
  </si>
  <si>
    <t>sausage</t>
  </si>
  <si>
    <t>$ Revenue</t>
  </si>
  <si>
    <t>Nationality</t>
  </si>
  <si>
    <t>Age</t>
  </si>
  <si>
    <t>Gender</t>
  </si>
  <si>
    <t>USA</t>
  </si>
  <si>
    <t>M</t>
  </si>
  <si>
    <t>France</t>
  </si>
  <si>
    <t>F</t>
  </si>
  <si>
    <r>
      <t>·</t>
    </r>
    <r>
      <rPr>
        <sz val="7"/>
        <color rgb="FF111111"/>
        <rFont val="Times New Roman"/>
        <family val="1"/>
      </rPr>
      <t xml:space="preserve">       </t>
    </r>
    <r>
      <rPr>
        <sz val="8.5"/>
        <color rgb="FF111111"/>
        <rFont val="Georgia"/>
        <family val="1"/>
      </rPr>
      <t>Which country provides the highest and lowest AVERAGE revenue?</t>
    </r>
  </si>
  <si>
    <t>UK</t>
  </si>
  <si>
    <r>
      <t>·</t>
    </r>
    <r>
      <rPr>
        <sz val="7"/>
        <color rgb="FF111111"/>
        <rFont val="Times New Roman"/>
        <family val="1"/>
      </rPr>
      <t xml:space="preserve">       </t>
    </r>
    <r>
      <rPr>
        <sz val="8.5"/>
        <color rgb="FF111111"/>
        <rFont val="Georgia"/>
        <family val="1"/>
      </rPr>
      <t>Do men or women spend more?</t>
    </r>
  </si>
  <si>
    <r>
      <t>·</t>
    </r>
    <r>
      <rPr>
        <sz val="7"/>
        <color rgb="FF111111"/>
        <rFont val="Times New Roman"/>
        <family val="1"/>
      </rPr>
      <t xml:space="preserve">       </t>
    </r>
    <r>
      <rPr>
        <sz val="8.5"/>
        <color rgb="FF111111"/>
        <rFont val="Georgia"/>
        <family val="1"/>
      </rPr>
      <t>Which age group in different countries spends the most and the least?</t>
    </r>
  </si>
  <si>
    <t>Germany</t>
  </si>
  <si>
    <t>Employee</t>
  </si>
  <si>
    <t>Bonus</t>
  </si>
  <si>
    <t>Hill</t>
  </si>
  <si>
    <t>Bill</t>
  </si>
  <si>
    <t>Will</t>
  </si>
  <si>
    <t>Pill</t>
  </si>
  <si>
    <t>Mill</t>
  </si>
  <si>
    <t>Till</t>
  </si>
  <si>
    <t>Fill</t>
  </si>
  <si>
    <t>Nill</t>
  </si>
  <si>
    <t>Zill</t>
  </si>
  <si>
    <t>Gill</t>
  </si>
  <si>
    <t>Total</t>
  </si>
  <si>
    <t xml:space="preserve">Month </t>
  </si>
  <si>
    <t>Income</t>
  </si>
  <si>
    <t>August</t>
  </si>
  <si>
    <t>April</t>
  </si>
  <si>
    <t>March</t>
  </si>
  <si>
    <t>July</t>
  </si>
  <si>
    <t>February</t>
  </si>
  <si>
    <t>June</t>
  </si>
  <si>
    <t>January</t>
  </si>
  <si>
    <t>May</t>
  </si>
  <si>
    <t>Task</t>
  </si>
  <si>
    <t>Two tables store data on company's income for each month of two years. Determine how the average income for 3 spring months (March, April and May) in 2018 exceeded the average income for the same month in the previous year?</t>
    <phoneticPr fontId="14" type="noConversion"/>
  </si>
  <si>
    <t>THE AVERAGE INCOME FOR 2017</t>
    <phoneticPr fontId="14" type="noConversion"/>
  </si>
  <si>
    <t>THE AVERAGE INCOME FOR 2018</t>
    <phoneticPr fontId="14" type="noConversion"/>
  </si>
  <si>
    <t xml:space="preserve">You see a list of companies and CEOs (B and C). The other list shows CEOs and salaries (F and G). Using this information, you should find the salary (D) for employees from the column B. Pay attention, that you obviously don’t have salary information for all of the CEOs.  </t>
    <phoneticPr fontId="14" type="noConversion"/>
  </si>
  <si>
    <t xml:space="preserve">This list shows a table of departmental budgets. When the user selects a region and department, you want a formula to return the budget (H7). </t>
    <phoneticPr fontId="14" type="noConversion"/>
  </si>
  <si>
    <t>Calculate the amount (D) of ordered products. Improve the order form by adding a discount ( 10%) if the cost of purchased products will be more than 5000 rubles. Build a chart (histogram) of the cost of the ordered product.</t>
    <phoneticPr fontId="14" type="noConversion"/>
  </si>
  <si>
    <r>
      <t>1.</t>
    </r>
    <r>
      <rPr>
        <sz val="7"/>
        <color rgb="FF111111"/>
        <rFont val="Georgia"/>
        <family val="1"/>
      </rPr>
      <t xml:space="preserve">      </t>
    </r>
    <r>
      <rPr>
        <sz val="8.5"/>
        <color rgb="FF111111"/>
        <rFont val="Georgia"/>
        <family val="1"/>
      </rPr>
      <t xml:space="preserve">The data is of tourist traffic to a holiday town in Napa Valley. </t>
    </r>
    <phoneticPr fontId="14" type="noConversion"/>
  </si>
  <si>
    <t xml:space="preserve"> Use the data such as nationality, gender or age groups. Can your answer the following questions:</t>
    <phoneticPr fontId="14" type="noConversion"/>
  </si>
  <si>
    <r>
      <t>·</t>
    </r>
    <r>
      <rPr>
        <sz val="7"/>
        <color rgb="FF111111"/>
        <rFont val="Times New Roman"/>
        <family val="1"/>
      </rPr>
      <t xml:space="preserve">       </t>
    </r>
    <r>
      <rPr>
        <sz val="8.5"/>
        <color rgb="FF111111"/>
        <rFont val="Georgia"/>
        <family val="1"/>
      </rPr>
      <t>Which country provides the highest and lowest revenue?</t>
    </r>
    <phoneticPr fontId="14" type="noConversion"/>
  </si>
  <si>
    <t>quuestion1</t>
    <phoneticPr fontId="14" type="noConversion"/>
  </si>
  <si>
    <t>Max of Revenue</t>
    <phoneticPr fontId="14" type="noConversion"/>
  </si>
  <si>
    <t>Min of Revenue</t>
    <phoneticPr fontId="14" type="noConversion"/>
  </si>
  <si>
    <t>AVE REV</t>
    <phoneticPr fontId="14" type="noConversion"/>
  </si>
  <si>
    <t>SUM REV</t>
    <phoneticPr fontId="14" type="noConversion"/>
  </si>
  <si>
    <t>QUESION2</t>
    <phoneticPr fontId="14" type="noConversion"/>
  </si>
  <si>
    <t>USA</t>
    <phoneticPr fontId="14" type="noConversion"/>
  </si>
  <si>
    <t>FRANCE</t>
    <phoneticPr fontId="14" type="noConversion"/>
  </si>
  <si>
    <t>QUESION3</t>
    <phoneticPr fontId="14" type="noConversion"/>
  </si>
  <si>
    <t>SUM OF M</t>
    <phoneticPr fontId="14" type="noConversion"/>
  </si>
  <si>
    <t>SUM OF F</t>
    <phoneticPr fontId="14" type="noConversion"/>
  </si>
  <si>
    <t>MAN FPEND MORE</t>
    <phoneticPr fontId="14" type="noConversion"/>
  </si>
  <si>
    <t>AGE GROUP</t>
    <phoneticPr fontId="14" type="noConversion"/>
  </si>
  <si>
    <t>TOTAL</t>
    <phoneticPr fontId="14" type="noConversion"/>
  </si>
  <si>
    <t>QUESTION4,5</t>
    <phoneticPr fontId="14" type="noConversion"/>
  </si>
  <si>
    <t>A</t>
    <phoneticPr fontId="14" type="noConversion"/>
  </si>
  <si>
    <t>B</t>
    <phoneticPr fontId="14" type="noConversion"/>
  </si>
  <si>
    <t>D</t>
    <phoneticPr fontId="14" type="noConversion"/>
  </si>
  <si>
    <t>C</t>
    <phoneticPr fontId="14" type="noConversion"/>
  </si>
  <si>
    <r>
      <t>·</t>
    </r>
    <r>
      <rPr>
        <sz val="7"/>
        <color rgb="FF111111"/>
        <rFont val="Times New Roman"/>
        <family val="1"/>
      </rPr>
      <t xml:space="preserve">       </t>
    </r>
    <r>
      <rPr>
        <sz val="8.5"/>
        <color rgb="FF111111"/>
        <rFont val="Georgia"/>
        <family val="1"/>
      </rPr>
      <t>Which age group spends the most and the least?</t>
    </r>
    <phoneticPr fontId="14" type="noConversion"/>
  </si>
  <si>
    <t>GROUP D SPENDS MOST</t>
    <phoneticPr fontId="14" type="noConversion"/>
  </si>
  <si>
    <t>GROUP A SPENDS LEAST</t>
    <phoneticPr fontId="14" type="noConversion"/>
  </si>
  <si>
    <t>GROUP A IN FRANCE SPENDS LEAST</t>
    <phoneticPr fontId="14" type="noConversion"/>
  </si>
  <si>
    <t>GROUP D IN USA SPENDS MOST</t>
    <phoneticPr fontId="14" type="noConversion"/>
  </si>
  <si>
    <t>QUESTION6</t>
    <phoneticPr fontId="14" type="noConversion"/>
  </si>
  <si>
    <r>
      <t>·</t>
    </r>
    <r>
      <rPr>
        <sz val="7"/>
        <color rgb="FF111111"/>
        <rFont val="Symbol"/>
        <family val="1"/>
        <charset val="2"/>
      </rPr>
      <t>      </t>
    </r>
    <r>
      <rPr>
        <sz val="7"/>
        <color rgb="FF111111"/>
        <rFont val="Times New Roman"/>
        <family val="1"/>
      </rPr>
      <t xml:space="preserve"> </t>
    </r>
    <r>
      <rPr>
        <sz val="8.5"/>
        <color rgb="FF111111"/>
        <rFont val="Georgia"/>
        <family val="1"/>
      </rPr>
      <t>*Is this holiday town more attractive to older men or older women?</t>
    </r>
    <phoneticPr fontId="14" type="noConversion"/>
  </si>
  <si>
    <t>F</t>
    <phoneticPr fontId="14" type="noConversion"/>
  </si>
  <si>
    <t>M</t>
    <phoneticPr fontId="14" type="noConversion"/>
  </si>
  <si>
    <t>THE NUMBER OF OLD MAN</t>
    <phoneticPr fontId="14" type="noConversion"/>
  </si>
  <si>
    <t>THE NUMBER OF OLD WOMAN</t>
    <phoneticPr fontId="14" type="noConversion"/>
  </si>
  <si>
    <t>IN THIS DATASET, WE CAN SAY THIS TOWN MORE ATTRACTIVE TO OLDER WOMEN</t>
    <phoneticPr fontId="14" type="noConversion"/>
  </si>
  <si>
    <t xml:space="preserve">The chart  has sales data on 10 employees of a small firm.  If the firm pays a bonus of 1% on sales above $500,000, 2% on sales above $750,000 and 3% on sales above $1,000,000, what would the bonus be this year? </t>
    <phoneticPr fontId="14" type="noConversion"/>
  </si>
  <si>
    <t>season</t>
    <phoneticPr fontId="14" type="noConversion"/>
  </si>
  <si>
    <t>2018-2017</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</si>
</sst>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0_);_(* \(#,##0\);_(* &quot;-&quot;_);_(@_)"/>
    <numFmt numFmtId="177" formatCode="_-* #,##0.00_-;\-* #,##0.00_-;_-* &quot;-&quot;??_-;_-@_-"/>
    <numFmt numFmtId="178" formatCode="_(* #,##0_);_(* \(#,##0\);_(* &quot;-&quot;??_);_(@_)"/>
    <numFmt numFmtId="179" formatCode="_ * #,##0_ ;_ * \-#,##0_ ;_ * &quot;-&quot;??_ ;_ @_ "/>
  </numFmts>
  <fonts count="19">
    <font>
      <sz val="12"/>
      <color theme="1"/>
      <name val="等线"/>
      <family val="2"/>
      <charset val="204"/>
      <scheme val="minor"/>
    </font>
    <font>
      <sz val="12"/>
      <color theme="1"/>
      <name val="等线"/>
      <family val="2"/>
      <charset val="204"/>
      <scheme val="minor"/>
    </font>
    <font>
      <sz val="12"/>
      <color rgb="FF3F3F76"/>
      <name val="等线"/>
      <family val="2"/>
      <charset val="204"/>
      <scheme val="minor"/>
    </font>
    <font>
      <b/>
      <sz val="12"/>
      <color rgb="FF3F3F3F"/>
      <name val="等线"/>
      <family val="2"/>
      <charset val="204"/>
      <scheme val="minor"/>
    </font>
    <font>
      <b/>
      <sz val="11"/>
      <color theme="1"/>
      <name val="等线"/>
      <family val="2"/>
      <scheme val="minor"/>
    </font>
    <font>
      <sz val="15"/>
      <color theme="1"/>
      <name val="TimesNewRomanPSMT"/>
    </font>
    <font>
      <b/>
      <sz val="12"/>
      <color rgb="FFFF0000"/>
      <name val="等线"/>
      <family val="2"/>
      <scheme val="minor"/>
    </font>
    <font>
      <b/>
      <sz val="11"/>
      <name val="等线"/>
      <family val="2"/>
      <charset val="204"/>
      <scheme val="minor"/>
    </font>
    <font>
      <sz val="11"/>
      <name val="等线"/>
      <family val="2"/>
      <charset val="204"/>
      <scheme val="minor"/>
    </font>
    <font>
      <b/>
      <sz val="11"/>
      <color theme="1"/>
      <name val="等线"/>
      <family val="2"/>
      <charset val="204"/>
      <scheme val="minor"/>
    </font>
    <font>
      <sz val="10"/>
      <color rgb="FF111111"/>
      <name val="Georgia"/>
      <family val="1"/>
    </font>
    <font>
      <sz val="7"/>
      <color rgb="FF111111"/>
      <name val="Times New Roman"/>
      <family val="1"/>
    </font>
    <font>
      <sz val="8.5"/>
      <color rgb="FF111111"/>
      <name val="Georgia"/>
      <family val="1"/>
    </font>
    <font>
      <sz val="8.5"/>
      <color rgb="FF111111"/>
      <name val="Symbol"/>
      <family val="1"/>
      <charset val="2"/>
    </font>
    <font>
      <sz val="9"/>
      <name val="等线"/>
      <family val="3"/>
      <charset val="134"/>
      <scheme val="minor"/>
    </font>
    <font>
      <sz val="7"/>
      <color rgb="FF111111"/>
      <name val="Georgia"/>
      <family val="1"/>
    </font>
    <font>
      <sz val="7"/>
      <color rgb="FF111111"/>
      <name val="Symbol"/>
      <family val="1"/>
      <charset val="2"/>
    </font>
    <font>
      <b/>
      <sz val="12"/>
      <color theme="1"/>
      <name val="等线"/>
      <family val="3"/>
      <charset val="134"/>
      <scheme val="minor"/>
    </font>
    <font>
      <b/>
      <sz val="11"/>
      <color theme="1"/>
      <name val="等线"/>
      <family val="3"/>
      <charset val="134"/>
      <scheme val="minor"/>
    </font>
  </fonts>
  <fills count="11">
    <fill>
      <patternFill patternType="none"/>
    </fill>
    <fill>
      <patternFill patternType="gray125"/>
    </fill>
    <fill>
      <patternFill patternType="solid">
        <fgColor rgb="FFFFCC99"/>
      </patternFill>
    </fill>
    <fill>
      <patternFill patternType="solid">
        <fgColor rgb="FFF2F2F2"/>
      </patternFill>
    </fill>
    <fill>
      <patternFill patternType="solid">
        <fgColor rgb="FFFFFF00"/>
        <bgColor indexed="64"/>
      </patternFill>
    </fill>
    <fill>
      <patternFill patternType="solid">
        <fgColor rgb="FFD8D8D8"/>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rgb="FF3F3F3F"/>
      </left>
      <right style="thin">
        <color rgb="FF3F3F3F"/>
      </right>
      <top style="thin">
        <color rgb="FF3F3F3F"/>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4">
    <xf numFmtId="0" fontId="0" fillId="0" borderId="0"/>
    <xf numFmtId="177" fontId="1" fillId="0" borderId="0" applyFont="0" applyFill="0" applyBorder="0" applyAlignment="0" applyProtection="0"/>
    <xf numFmtId="0" fontId="2" fillId="2" borderId="1" applyNumberFormat="0" applyAlignment="0" applyProtection="0"/>
    <xf numFmtId="0" fontId="3" fillId="3" borderId="2" applyNumberFormat="0" applyAlignment="0" applyProtection="0"/>
  </cellStyleXfs>
  <cellXfs count="49">
    <xf numFmtId="0" fontId="0" fillId="0" borderId="0" xfId="0"/>
    <xf numFmtId="0" fontId="4" fillId="0" borderId="3" xfId="0" applyFont="1" applyBorder="1" applyAlignment="1">
      <alignment horizontal="center"/>
    </xf>
    <xf numFmtId="178" fontId="0" fillId="0" borderId="0" xfId="1" applyNumberFormat="1" applyFont="1"/>
    <xf numFmtId="0" fontId="0" fillId="0" borderId="0" xfId="0" applyAlignment="1">
      <alignment wrapText="1"/>
    </xf>
    <xf numFmtId="0" fontId="0" fillId="0" borderId="0" xfId="0" applyAlignment="1">
      <alignment horizontal="center"/>
    </xf>
    <xf numFmtId="0" fontId="6" fillId="0" borderId="0" xfId="0" applyFont="1"/>
    <xf numFmtId="176" fontId="0" fillId="0" borderId="0" xfId="0" applyNumberFormat="1"/>
    <xf numFmtId="0" fontId="0" fillId="0" borderId="0" xfId="0" applyAlignment="1">
      <alignment horizontal="right" indent="1"/>
    </xf>
    <xf numFmtId="0" fontId="2" fillId="2" borderId="1" xfId="2" applyAlignment="1">
      <alignment horizontal="center"/>
    </xf>
    <xf numFmtId="176" fontId="3" fillId="0" borderId="0" xfId="3" applyNumberFormat="1" applyFill="1" applyBorder="1"/>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wrapText="1"/>
    </xf>
    <xf numFmtId="0" fontId="8" fillId="0" borderId="8" xfId="0" applyFont="1" applyBorder="1" applyAlignment="1">
      <alignment horizontal="center"/>
    </xf>
    <xf numFmtId="0" fontId="8" fillId="0" borderId="9"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179" fontId="0" fillId="0" borderId="0" xfId="0" applyNumberFormat="1" applyAlignment="1">
      <alignment horizontal="center"/>
    </xf>
    <xf numFmtId="0" fontId="4" fillId="5" borderId="0" xfId="0" applyFont="1" applyFill="1" applyAlignment="1">
      <alignment horizontal="center"/>
    </xf>
    <xf numFmtId="3" fontId="0" fillId="0" borderId="0" xfId="0" applyNumberFormat="1"/>
    <xf numFmtId="0" fontId="0" fillId="4" borderId="0" xfId="0" applyFill="1"/>
    <xf numFmtId="0" fontId="0" fillId="0" borderId="3" xfId="0" applyBorder="1" applyAlignment="1">
      <alignment horizontal="center"/>
    </xf>
    <xf numFmtId="3" fontId="0" fillId="0" borderId="3" xfId="0" applyNumberFormat="1" applyBorder="1"/>
    <xf numFmtId="0" fontId="4" fillId="0" borderId="0" xfId="0" applyFont="1" applyAlignment="1">
      <alignment horizontal="center"/>
    </xf>
    <xf numFmtId="3" fontId="4" fillId="0" borderId="0" xfId="0" applyNumberFormat="1" applyFont="1"/>
    <xf numFmtId="0" fontId="9" fillId="0" borderId="9" xfId="0" applyFont="1" applyBorder="1"/>
    <xf numFmtId="0" fontId="0" fillId="0" borderId="9" xfId="0" applyBorder="1"/>
    <xf numFmtId="0" fontId="10" fillId="4" borderId="0" xfId="0" applyFont="1" applyFill="1" applyAlignment="1">
      <alignment horizontal="left" vertical="center" indent="4"/>
    </xf>
    <xf numFmtId="0" fontId="12" fillId="4" borderId="0" xfId="0" applyFont="1" applyFill="1" applyAlignment="1">
      <alignment horizontal="left" vertical="center" indent="4"/>
    </xf>
    <xf numFmtId="0" fontId="13" fillId="4" borderId="0" xfId="0" applyFont="1" applyFill="1" applyAlignment="1">
      <alignment horizontal="left" vertical="center" indent="8"/>
    </xf>
    <xf numFmtId="0" fontId="0" fillId="0" borderId="0" xfId="0" applyFill="1" applyAlignment="1">
      <alignment wrapText="1"/>
    </xf>
    <xf numFmtId="0" fontId="0" fillId="6" borderId="0" xfId="0" applyFill="1"/>
    <xf numFmtId="0" fontId="0" fillId="7" borderId="0" xfId="0" applyFill="1"/>
    <xf numFmtId="0" fontId="0" fillId="0" borderId="0" xfId="0" applyAlignment="1">
      <alignment horizontal="center"/>
    </xf>
    <xf numFmtId="0" fontId="0" fillId="8" borderId="0" xfId="0" applyFill="1"/>
    <xf numFmtId="0" fontId="5" fillId="4" borderId="0" xfId="0" applyFont="1" applyFill="1" applyAlignment="1">
      <alignment horizontal="center" vertical="center" wrapText="1"/>
    </xf>
    <xf numFmtId="0" fontId="0" fillId="4" borderId="0" xfId="0" applyFill="1" applyAlignment="1">
      <alignment horizontal="center" vertical="center" wrapText="1"/>
    </xf>
    <xf numFmtId="0" fontId="0" fillId="6" borderId="0" xfId="0" applyFill="1" applyAlignment="1">
      <alignment horizontal="center"/>
    </xf>
    <xf numFmtId="0" fontId="0" fillId="0" borderId="0" xfId="0" applyAlignment="1">
      <alignment horizontal="center"/>
    </xf>
    <xf numFmtId="0" fontId="0" fillId="9" borderId="0" xfId="0" applyFill="1" applyAlignment="1">
      <alignment horizontal="center"/>
    </xf>
    <xf numFmtId="0" fontId="0" fillId="4" borderId="0" xfId="0" applyFill="1" applyAlignment="1">
      <alignment horizontal="center" vertical="top" wrapText="1"/>
    </xf>
    <xf numFmtId="0" fontId="9" fillId="0" borderId="9" xfId="0" applyFont="1" applyBorder="1" applyAlignment="1">
      <alignment horizontal="center"/>
    </xf>
    <xf numFmtId="178" fontId="0" fillId="10" borderId="0" xfId="1" applyNumberFormat="1" applyFont="1" applyFill="1"/>
    <xf numFmtId="176" fontId="3" fillId="10" borderId="4" xfId="3" applyNumberFormat="1" applyFill="1" applyBorder="1"/>
    <xf numFmtId="0" fontId="8" fillId="10" borderId="9" xfId="0" applyFont="1" applyFill="1" applyBorder="1"/>
    <xf numFmtId="0" fontId="8" fillId="10" borderId="10" xfId="0" applyFont="1" applyFill="1" applyBorder="1"/>
    <xf numFmtId="3" fontId="4" fillId="6" borderId="0" xfId="0" applyNumberFormat="1" applyFont="1" applyFill="1"/>
    <xf numFmtId="0" fontId="17" fillId="0" borderId="0" xfId="0" applyFont="1"/>
    <xf numFmtId="0" fontId="18" fillId="0" borderId="13" xfId="0" applyFont="1" applyFill="1" applyBorder="1"/>
  </cellXfs>
  <cellStyles count="4">
    <cellStyle name="常规" xfId="0" builtinId="0"/>
    <cellStyle name="千位分隔" xfId="1" builtinId="3"/>
    <cellStyle name="输出" xfId="3" builtinId="21"/>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Product</a:t>
            </a:r>
            <a:r>
              <a:rPr lang="zh-CN" altLang="en-US" baseline="0"/>
              <a:t> </a:t>
            </a:r>
            <a:r>
              <a:rPr lang="en-US" altLang="zh-CN" baseline="0"/>
              <a:t>price</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tx>
          <c:spPr>
            <a:solidFill>
              <a:schemeClr val="accent1"/>
            </a:solidFill>
            <a:ln>
              <a:noFill/>
            </a:ln>
            <a:effectLst/>
          </c:spPr>
          <c:invertIfNegative val="0"/>
          <c:cat>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cat>
          <c:val>
            <c:numRef>
              <c:f>'3'!$B$2:$B$11</c:f>
              <c:numCache>
                <c:formatCode>General</c:formatCode>
                <c:ptCount val="10"/>
                <c:pt idx="0">
                  <c:v>60</c:v>
                </c:pt>
                <c:pt idx="1">
                  <c:v>30</c:v>
                </c:pt>
                <c:pt idx="2">
                  <c:v>20</c:v>
                </c:pt>
                <c:pt idx="3">
                  <c:v>40</c:v>
                </c:pt>
                <c:pt idx="4">
                  <c:v>35</c:v>
                </c:pt>
                <c:pt idx="5">
                  <c:v>18</c:v>
                </c:pt>
                <c:pt idx="6">
                  <c:v>46</c:v>
                </c:pt>
                <c:pt idx="7">
                  <c:v>32</c:v>
                </c:pt>
                <c:pt idx="8">
                  <c:v>16</c:v>
                </c:pt>
                <c:pt idx="9">
                  <c:v>84</c:v>
                </c:pt>
              </c:numCache>
            </c:numRef>
          </c:val>
          <c:extLst>
            <c:ext xmlns:c16="http://schemas.microsoft.com/office/drawing/2014/chart" uri="{C3380CC4-5D6E-409C-BE32-E72D297353CC}">
              <c16:uniqueId val="{00000000-DAC4-6841-B367-C9CA0243FE38}"/>
            </c:ext>
          </c:extLst>
        </c:ser>
        <c:dLbls>
          <c:showLegendKey val="0"/>
          <c:showVal val="0"/>
          <c:showCatName val="0"/>
          <c:showSerName val="0"/>
          <c:showPercent val="0"/>
          <c:showBubbleSize val="0"/>
        </c:dLbls>
        <c:gapWidth val="219"/>
        <c:overlap val="-27"/>
        <c:axId val="1895901679"/>
        <c:axId val="1895926351"/>
      </c:barChart>
      <c:catAx>
        <c:axId val="189590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95926351"/>
        <c:crosses val="autoZero"/>
        <c:auto val="1"/>
        <c:lblAlgn val="ctr"/>
        <c:lblOffset val="100"/>
        <c:noMultiLvlLbl val="0"/>
      </c:catAx>
      <c:valAx>
        <c:axId val="1895926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9590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The</a:t>
            </a:r>
            <a:r>
              <a:rPr lang="zh-CN" altLang="en-US" baseline="0"/>
              <a:t> </a:t>
            </a:r>
            <a:r>
              <a:rPr lang="en-US" altLang="zh-CN" baseline="0"/>
              <a:t>cost</a:t>
            </a:r>
            <a:r>
              <a:rPr lang="zh-CN" altLang="en-US" baseline="0"/>
              <a:t> </a:t>
            </a:r>
            <a:r>
              <a:rPr lang="en-US" altLang="zh-CN" baseline="0"/>
              <a:t>of</a:t>
            </a:r>
            <a:r>
              <a:rPr lang="zh-CN" altLang="en-US" baseline="0"/>
              <a:t> </a:t>
            </a:r>
            <a:r>
              <a:rPr lang="en-US" altLang="zh-CN" baseline="0"/>
              <a:t>the</a:t>
            </a:r>
            <a:r>
              <a:rPr lang="zh-CN" altLang="en-US" baseline="0"/>
              <a:t> </a:t>
            </a:r>
            <a:r>
              <a:rPr lang="en-US" altLang="zh-CN" baseline="0"/>
              <a:t>ordered</a:t>
            </a:r>
            <a:r>
              <a:rPr lang="zh-CN" altLang="en-US" baseline="0"/>
              <a:t> </a:t>
            </a:r>
            <a:r>
              <a:rPr lang="en-US" altLang="zh-CN" baseline="0"/>
              <a:t>product</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tx>
          <c:spPr>
            <a:solidFill>
              <a:schemeClr val="accent1"/>
            </a:solidFill>
            <a:ln>
              <a:noFill/>
            </a:ln>
            <a:effectLst/>
          </c:spPr>
          <c:invertIfNegative val="0"/>
          <c:cat>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cat>
          <c:val>
            <c:numRef>
              <c:f>'3'!$D$2:$D$11</c:f>
              <c:numCache>
                <c:formatCode>General</c:formatCode>
                <c:ptCount val="10"/>
                <c:pt idx="0">
                  <c:v>5400</c:v>
                </c:pt>
                <c:pt idx="1">
                  <c:v>600</c:v>
                </c:pt>
                <c:pt idx="2">
                  <c:v>400</c:v>
                </c:pt>
                <c:pt idx="3">
                  <c:v>400</c:v>
                </c:pt>
                <c:pt idx="4">
                  <c:v>350</c:v>
                </c:pt>
                <c:pt idx="5">
                  <c:v>180</c:v>
                </c:pt>
                <c:pt idx="6">
                  <c:v>460</c:v>
                </c:pt>
                <c:pt idx="7">
                  <c:v>960</c:v>
                </c:pt>
                <c:pt idx="8">
                  <c:v>320</c:v>
                </c:pt>
                <c:pt idx="9">
                  <c:v>4536</c:v>
                </c:pt>
              </c:numCache>
            </c:numRef>
          </c:val>
          <c:extLst>
            <c:ext xmlns:c16="http://schemas.microsoft.com/office/drawing/2014/chart" uri="{C3380CC4-5D6E-409C-BE32-E72D297353CC}">
              <c16:uniqueId val="{00000000-A31E-C742-94F7-C8B2E72FE450}"/>
            </c:ext>
          </c:extLst>
        </c:ser>
        <c:dLbls>
          <c:showLegendKey val="0"/>
          <c:showVal val="0"/>
          <c:showCatName val="0"/>
          <c:showSerName val="0"/>
          <c:showPercent val="0"/>
          <c:showBubbleSize val="0"/>
        </c:dLbls>
        <c:gapWidth val="219"/>
        <c:overlap val="-27"/>
        <c:axId val="1856924911"/>
        <c:axId val="1894021599"/>
      </c:barChart>
      <c:catAx>
        <c:axId val="185692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94021599"/>
        <c:crosses val="autoZero"/>
        <c:auto val="1"/>
        <c:lblAlgn val="ctr"/>
        <c:lblOffset val="100"/>
        <c:noMultiLvlLbl val="0"/>
      </c:catAx>
      <c:valAx>
        <c:axId val="189402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5692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279811</xdr:colOff>
      <xdr:row>20</xdr:row>
      <xdr:rowOff>121969</xdr:rowOff>
    </xdr:from>
    <xdr:to>
      <xdr:col>6</xdr:col>
      <xdr:colOff>879269</xdr:colOff>
      <xdr:row>33</xdr:row>
      <xdr:rowOff>163533</xdr:rowOff>
    </xdr:to>
    <xdr:graphicFrame macro="">
      <xdr:nvGraphicFramePr>
        <xdr:cNvPr id="2" name="图表 1">
          <a:extLst>
            <a:ext uri="{FF2B5EF4-FFF2-40B4-BE49-F238E27FC236}">
              <a16:creationId xmlns:a16="http://schemas.microsoft.com/office/drawing/2014/main" id="{C229CBFA-D89D-404E-B829-20C93A8AE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336633</xdr:colOff>
      <xdr:row>20</xdr:row>
      <xdr:rowOff>122710</xdr:rowOff>
    </xdr:from>
    <xdr:to>
      <xdr:col>3</xdr:col>
      <xdr:colOff>44698</xdr:colOff>
      <xdr:row>33</xdr:row>
      <xdr:rowOff>158585</xdr:rowOff>
    </xdr:to>
    <xdr:graphicFrame macro="">
      <xdr:nvGraphicFramePr>
        <xdr:cNvPr id="3" name="图表 2">
          <a:extLst>
            <a:ext uri="{FF2B5EF4-FFF2-40B4-BE49-F238E27FC236}">
              <a16:creationId xmlns:a16="http://schemas.microsoft.com/office/drawing/2014/main" id="{1EC95C83-56F1-7849-9541-D3BD546851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5A937-B18C-DB47-8E73-37945D343D4A}">
  <dimension ref="A2:G32"/>
  <sheetViews>
    <sheetView tabSelected="1" zoomScale="120" zoomScaleNormal="120" workbookViewId="0">
      <selection activeCell="J27" sqref="J27"/>
    </sheetView>
  </sheetViews>
  <sheetFormatPr defaultColWidth="10.84375" defaultRowHeight="15.5"/>
  <cols>
    <col min="2" max="2" width="33.15234375" bestFit="1" customWidth="1"/>
    <col min="3" max="3" width="20.15234375" bestFit="1" customWidth="1"/>
    <col min="4" max="4" width="16.4609375" customWidth="1"/>
    <col min="5" max="5" width="4.4609375" customWidth="1"/>
    <col min="6" max="6" width="20.15234375" bestFit="1" customWidth="1"/>
    <col min="7" max="7" width="14.3046875" bestFit="1" customWidth="1"/>
  </cols>
  <sheetData>
    <row r="2" spans="2:7">
      <c r="B2" s="1" t="s">
        <v>0</v>
      </c>
      <c r="C2" s="1" t="s">
        <v>1</v>
      </c>
      <c r="D2" s="1" t="s">
        <v>2</v>
      </c>
      <c r="F2" s="1" t="s">
        <v>3</v>
      </c>
      <c r="G2" s="1" t="s">
        <v>4</v>
      </c>
    </row>
    <row r="3" spans="2:7">
      <c r="B3" t="s">
        <v>5</v>
      </c>
      <c r="C3" t="s">
        <v>6</v>
      </c>
      <c r="D3" s="42" t="str">
        <f>IFERROR(VLOOKUP(C3,$F$3:$G$11,2,FALSE),"not found")</f>
        <v>not found</v>
      </c>
      <c r="F3" t="s">
        <v>7</v>
      </c>
      <c r="G3" s="2">
        <v>33247178</v>
      </c>
    </row>
    <row r="4" spans="2:7">
      <c r="B4" t="s">
        <v>8</v>
      </c>
      <c r="C4" t="s">
        <v>9</v>
      </c>
      <c r="D4" s="42">
        <f t="shared" ref="D4:D24" si="0">IFERROR(VLOOKUP(C4,$F$3:$G$11,2,FALSE),"not found")</f>
        <v>62157026</v>
      </c>
      <c r="F4" t="s">
        <v>10</v>
      </c>
      <c r="G4" s="2">
        <v>45302040</v>
      </c>
    </row>
    <row r="5" spans="2:7">
      <c r="B5" t="s">
        <v>11</v>
      </c>
      <c r="C5" t="s">
        <v>12</v>
      </c>
      <c r="D5" s="42" t="str">
        <f t="shared" si="0"/>
        <v>not found</v>
      </c>
      <c r="F5" t="s">
        <v>13</v>
      </c>
      <c r="G5" s="2">
        <v>51744999</v>
      </c>
    </row>
    <row r="6" spans="2:7">
      <c r="B6" t="s">
        <v>14</v>
      </c>
      <c r="C6" t="s">
        <v>15</v>
      </c>
      <c r="D6" s="42" t="str">
        <f t="shared" si="0"/>
        <v>not found</v>
      </c>
      <c r="F6" t="s">
        <v>9</v>
      </c>
      <c r="G6" s="2">
        <v>62157026</v>
      </c>
    </row>
    <row r="7" spans="2:7">
      <c r="B7" t="s">
        <v>16</v>
      </c>
      <c r="C7" t="s">
        <v>17</v>
      </c>
      <c r="D7" s="42" t="str">
        <f t="shared" si="0"/>
        <v>not found</v>
      </c>
      <c r="F7" t="s">
        <v>18</v>
      </c>
      <c r="G7" s="2">
        <v>68970486</v>
      </c>
    </row>
    <row r="8" spans="2:7">
      <c r="B8" t="s">
        <v>19</v>
      </c>
      <c r="C8" t="s">
        <v>20</v>
      </c>
      <c r="D8" s="42" t="str">
        <f t="shared" si="0"/>
        <v>not found</v>
      </c>
      <c r="F8" t="s">
        <v>21</v>
      </c>
      <c r="G8" s="2">
        <v>36615404</v>
      </c>
    </row>
    <row r="9" spans="2:7">
      <c r="B9" t="s">
        <v>22</v>
      </c>
      <c r="C9" t="s">
        <v>23</v>
      </c>
      <c r="D9" s="42">
        <f t="shared" si="0"/>
        <v>40266501</v>
      </c>
      <c r="F9" t="s">
        <v>24</v>
      </c>
      <c r="G9" s="2">
        <v>35212678</v>
      </c>
    </row>
    <row r="10" spans="2:7">
      <c r="B10" t="s">
        <v>25</v>
      </c>
      <c r="C10" t="s">
        <v>18</v>
      </c>
      <c r="D10" s="42">
        <f t="shared" si="0"/>
        <v>68970486</v>
      </c>
      <c r="F10" t="s">
        <v>23</v>
      </c>
      <c r="G10" s="2">
        <v>40266501</v>
      </c>
    </row>
    <row r="11" spans="2:7">
      <c r="B11" t="s">
        <v>26</v>
      </c>
      <c r="C11" t="s">
        <v>27</v>
      </c>
      <c r="D11" s="42" t="str">
        <f t="shared" si="0"/>
        <v>not found</v>
      </c>
      <c r="F11" t="s">
        <v>28</v>
      </c>
      <c r="G11" s="2">
        <v>36325782</v>
      </c>
    </row>
    <row r="12" spans="2:7">
      <c r="B12" t="s">
        <v>29</v>
      </c>
      <c r="C12" t="s">
        <v>7</v>
      </c>
      <c r="D12" s="42">
        <f t="shared" si="0"/>
        <v>33247178</v>
      </c>
      <c r="G12" s="2"/>
    </row>
    <row r="13" spans="2:7">
      <c r="B13" t="s">
        <v>30</v>
      </c>
      <c r="C13" t="s">
        <v>31</v>
      </c>
      <c r="D13" s="42" t="str">
        <f t="shared" si="0"/>
        <v>not found</v>
      </c>
      <c r="G13" s="2"/>
    </row>
    <row r="14" spans="2:7">
      <c r="B14" t="s">
        <v>32</v>
      </c>
      <c r="C14" t="s">
        <v>33</v>
      </c>
      <c r="D14" s="42" t="str">
        <f t="shared" si="0"/>
        <v>not found</v>
      </c>
      <c r="G14" s="2"/>
    </row>
    <row r="15" spans="2:7">
      <c r="B15" t="s">
        <v>34</v>
      </c>
      <c r="C15" t="s">
        <v>10</v>
      </c>
      <c r="D15" s="42">
        <f t="shared" si="0"/>
        <v>45302040</v>
      </c>
      <c r="G15" s="2"/>
    </row>
    <row r="16" spans="2:7">
      <c r="B16" t="s">
        <v>35</v>
      </c>
      <c r="C16" t="s">
        <v>13</v>
      </c>
      <c r="D16" s="42">
        <f t="shared" si="0"/>
        <v>51744999</v>
      </c>
      <c r="G16" s="2"/>
    </row>
    <row r="17" spans="1:7">
      <c r="B17" t="s">
        <v>36</v>
      </c>
      <c r="C17" t="s">
        <v>24</v>
      </c>
      <c r="D17" s="42">
        <f t="shared" si="0"/>
        <v>35212678</v>
      </c>
      <c r="G17" s="2"/>
    </row>
    <row r="18" spans="1:7">
      <c r="B18" t="s">
        <v>37</v>
      </c>
      <c r="C18" t="s">
        <v>38</v>
      </c>
      <c r="D18" s="42" t="str">
        <f t="shared" si="0"/>
        <v>not found</v>
      </c>
      <c r="G18" s="2"/>
    </row>
    <row r="19" spans="1:7">
      <c r="B19" t="s">
        <v>39</v>
      </c>
      <c r="C19" t="s">
        <v>40</v>
      </c>
      <c r="D19" s="42" t="str">
        <f t="shared" si="0"/>
        <v>not found</v>
      </c>
      <c r="G19" s="2"/>
    </row>
    <row r="20" spans="1:7">
      <c r="B20" t="s">
        <v>41</v>
      </c>
      <c r="C20" t="s">
        <v>42</v>
      </c>
      <c r="D20" s="42" t="str">
        <f t="shared" si="0"/>
        <v>not found</v>
      </c>
      <c r="G20" s="2"/>
    </row>
    <row r="21" spans="1:7">
      <c r="B21" t="s">
        <v>43</v>
      </c>
      <c r="C21" t="s">
        <v>28</v>
      </c>
      <c r="D21" s="42">
        <f t="shared" si="0"/>
        <v>36325782</v>
      </c>
      <c r="G21" s="2"/>
    </row>
    <row r="22" spans="1:7">
      <c r="B22" t="s">
        <v>44</v>
      </c>
      <c r="C22" t="s">
        <v>45</v>
      </c>
      <c r="D22" s="42" t="str">
        <f t="shared" si="0"/>
        <v>not found</v>
      </c>
      <c r="G22" s="2"/>
    </row>
    <row r="23" spans="1:7">
      <c r="B23" t="s">
        <v>46</v>
      </c>
      <c r="C23" t="s">
        <v>47</v>
      </c>
      <c r="D23" s="42" t="str">
        <f t="shared" si="0"/>
        <v>not found</v>
      </c>
      <c r="G23" s="2"/>
    </row>
    <row r="24" spans="1:7">
      <c r="B24" t="s">
        <v>48</v>
      </c>
      <c r="C24" t="s">
        <v>21</v>
      </c>
      <c r="D24" s="42">
        <f t="shared" si="0"/>
        <v>36615404</v>
      </c>
      <c r="G24" s="2"/>
    </row>
    <row r="28" spans="1:7" ht="19.25" customHeight="1">
      <c r="A28" s="5" t="s">
        <v>49</v>
      </c>
      <c r="B28" s="35" t="s">
        <v>183</v>
      </c>
      <c r="C28" s="35"/>
      <c r="D28" s="35"/>
    </row>
    <row r="29" spans="1:7" ht="16.25" customHeight="1">
      <c r="B29" s="35"/>
      <c r="C29" s="35"/>
      <c r="D29" s="35"/>
    </row>
    <row r="30" spans="1:7" ht="16.25" customHeight="1">
      <c r="B30" s="35"/>
      <c r="C30" s="35"/>
      <c r="D30" s="35"/>
    </row>
    <row r="31" spans="1:7" ht="16.25" customHeight="1">
      <c r="B31" s="35"/>
      <c r="C31" s="35"/>
      <c r="D31" s="35"/>
    </row>
    <row r="32" spans="1:7" ht="40.25" customHeight="1">
      <c r="B32" s="35"/>
      <c r="C32" s="35"/>
      <c r="D32" s="35"/>
    </row>
  </sheetData>
  <mergeCells count="1">
    <mergeCell ref="B28:D32"/>
  </mergeCell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3AA04-4295-7843-9086-27F08720A888}">
  <dimension ref="A2:H51"/>
  <sheetViews>
    <sheetView workbookViewId="0">
      <selection activeCell="H7" sqref="H7"/>
    </sheetView>
  </sheetViews>
  <sheetFormatPr defaultColWidth="10.84375" defaultRowHeight="15.5"/>
  <cols>
    <col min="2" max="2" width="16.69140625" bestFit="1" customWidth="1"/>
    <col min="3" max="3" width="23.84375" bestFit="1" customWidth="1"/>
    <col min="4" max="4" width="18.69140625" bestFit="1" customWidth="1"/>
    <col min="5" max="5" width="10.4609375" bestFit="1" customWidth="1"/>
    <col min="6" max="6" width="5.4609375" customWidth="1"/>
    <col min="7" max="7" width="13.69140625" bestFit="1" customWidth="1"/>
    <col min="8" max="8" width="17.84375" customWidth="1"/>
  </cols>
  <sheetData>
    <row r="2" spans="2:8">
      <c r="B2" s="1" t="s">
        <v>50</v>
      </c>
      <c r="C2" s="1" t="s">
        <v>51</v>
      </c>
      <c r="D2" s="1" t="s">
        <v>52</v>
      </c>
      <c r="E2" s="1" t="s">
        <v>53</v>
      </c>
    </row>
    <row r="3" spans="2:8">
      <c r="B3" t="s">
        <v>54</v>
      </c>
      <c r="C3" t="s">
        <v>55</v>
      </c>
      <c r="D3" t="s">
        <v>56</v>
      </c>
      <c r="E3" s="6">
        <v>4406018</v>
      </c>
    </row>
    <row r="4" spans="2:8">
      <c r="B4" t="s">
        <v>57</v>
      </c>
      <c r="C4" t="s">
        <v>55</v>
      </c>
      <c r="D4" t="s">
        <v>58</v>
      </c>
      <c r="E4" s="6">
        <v>2564165</v>
      </c>
    </row>
    <row r="5" spans="2:8">
      <c r="B5" t="s">
        <v>59</v>
      </c>
      <c r="C5" t="s">
        <v>60</v>
      </c>
      <c r="D5" t="s">
        <v>61</v>
      </c>
      <c r="E5" s="6">
        <v>1443535</v>
      </c>
      <c r="G5" s="7" t="s">
        <v>62</v>
      </c>
      <c r="H5" s="8" t="s">
        <v>63</v>
      </c>
    </row>
    <row r="6" spans="2:8">
      <c r="B6" t="s">
        <v>54</v>
      </c>
      <c r="C6" t="s">
        <v>64</v>
      </c>
      <c r="D6" t="s">
        <v>65</v>
      </c>
      <c r="E6" s="6">
        <v>2834014</v>
      </c>
      <c r="G6" s="7" t="s">
        <v>66</v>
      </c>
      <c r="H6" s="8" t="s">
        <v>67</v>
      </c>
    </row>
    <row r="7" spans="2:8">
      <c r="B7" t="s">
        <v>68</v>
      </c>
      <c r="C7" t="s">
        <v>69</v>
      </c>
      <c r="D7" t="s">
        <v>70</v>
      </c>
      <c r="E7" s="6">
        <v>1119596</v>
      </c>
      <c r="G7" s="7" t="s">
        <v>71</v>
      </c>
      <c r="H7" s="43">
        <f>SUMIFS(E3:E45,B3:B45,H5,C3:C45,H6)</f>
        <v>697697</v>
      </c>
    </row>
    <row r="8" spans="2:8">
      <c r="B8" t="s">
        <v>54</v>
      </c>
      <c r="C8" t="s">
        <v>72</v>
      </c>
      <c r="D8" t="s">
        <v>73</v>
      </c>
      <c r="E8" s="6">
        <v>2949401</v>
      </c>
      <c r="G8" s="7"/>
      <c r="H8" s="9"/>
    </row>
    <row r="9" spans="2:8">
      <c r="B9" t="s">
        <v>54</v>
      </c>
      <c r="C9" t="s">
        <v>74</v>
      </c>
      <c r="D9" t="s">
        <v>75</v>
      </c>
      <c r="E9" s="6">
        <v>2371246</v>
      </c>
    </row>
    <row r="10" spans="2:8">
      <c r="B10" t="s">
        <v>76</v>
      </c>
      <c r="C10" t="s">
        <v>77</v>
      </c>
      <c r="D10" t="s">
        <v>78</v>
      </c>
      <c r="E10" s="6">
        <v>3043499</v>
      </c>
    </row>
    <row r="11" spans="2:8">
      <c r="B11" t="s">
        <v>54</v>
      </c>
      <c r="C11" t="s">
        <v>79</v>
      </c>
      <c r="D11" t="s">
        <v>80</v>
      </c>
      <c r="E11" s="6">
        <v>1621716</v>
      </c>
    </row>
    <row r="12" spans="2:8">
      <c r="B12" t="s">
        <v>63</v>
      </c>
      <c r="C12" t="s">
        <v>67</v>
      </c>
      <c r="D12" t="s">
        <v>81</v>
      </c>
      <c r="E12" s="6">
        <v>697697</v>
      </c>
    </row>
    <row r="13" spans="2:8">
      <c r="B13" t="s">
        <v>54</v>
      </c>
      <c r="C13" t="s">
        <v>82</v>
      </c>
      <c r="D13" t="s">
        <v>83</v>
      </c>
      <c r="E13" s="6">
        <v>1458914</v>
      </c>
    </row>
    <row r="14" spans="2:8">
      <c r="B14" t="s">
        <v>59</v>
      </c>
      <c r="C14" t="s">
        <v>74</v>
      </c>
      <c r="D14" t="s">
        <v>84</v>
      </c>
      <c r="E14" s="6">
        <v>2922128</v>
      </c>
    </row>
    <row r="15" spans="2:8">
      <c r="B15" t="s">
        <v>59</v>
      </c>
      <c r="C15" t="s">
        <v>85</v>
      </c>
      <c r="D15" t="s">
        <v>86</v>
      </c>
      <c r="E15" s="6">
        <v>3699755</v>
      </c>
    </row>
    <row r="16" spans="2:8">
      <c r="B16" t="s">
        <v>63</v>
      </c>
      <c r="C16" t="s">
        <v>85</v>
      </c>
      <c r="D16" t="s">
        <v>87</v>
      </c>
      <c r="E16" s="6">
        <v>930133</v>
      </c>
    </row>
    <row r="17" spans="2:5">
      <c r="B17" t="s">
        <v>68</v>
      </c>
      <c r="C17" t="s">
        <v>79</v>
      </c>
      <c r="D17" t="s">
        <v>88</v>
      </c>
      <c r="E17" s="6">
        <v>2609312</v>
      </c>
    </row>
    <row r="18" spans="2:5">
      <c r="B18" t="s">
        <v>63</v>
      </c>
      <c r="C18" t="s">
        <v>69</v>
      </c>
      <c r="D18" t="s">
        <v>89</v>
      </c>
      <c r="E18" s="6">
        <v>1660933</v>
      </c>
    </row>
    <row r="19" spans="2:5">
      <c r="B19" t="s">
        <v>54</v>
      </c>
      <c r="C19" t="s">
        <v>85</v>
      </c>
      <c r="D19" t="s">
        <v>90</v>
      </c>
      <c r="E19" s="6">
        <v>644173</v>
      </c>
    </row>
    <row r="20" spans="2:5">
      <c r="B20" t="s">
        <v>68</v>
      </c>
      <c r="C20" t="s">
        <v>64</v>
      </c>
      <c r="D20" t="s">
        <v>91</v>
      </c>
      <c r="E20" s="6">
        <v>4487298</v>
      </c>
    </row>
    <row r="21" spans="2:5">
      <c r="B21" t="s">
        <v>54</v>
      </c>
      <c r="C21" t="s">
        <v>92</v>
      </c>
      <c r="D21" t="s">
        <v>93</v>
      </c>
      <c r="E21" s="6">
        <v>1391005</v>
      </c>
    </row>
    <row r="22" spans="2:5">
      <c r="B22" t="s">
        <v>59</v>
      </c>
      <c r="C22" t="s">
        <v>94</v>
      </c>
      <c r="D22" t="s">
        <v>95</v>
      </c>
      <c r="E22" s="6">
        <v>3660829</v>
      </c>
    </row>
    <row r="23" spans="2:5">
      <c r="B23" t="s">
        <v>76</v>
      </c>
      <c r="C23" t="s">
        <v>96</v>
      </c>
      <c r="D23" t="s">
        <v>97</v>
      </c>
      <c r="E23" s="6">
        <v>2478092</v>
      </c>
    </row>
    <row r="24" spans="2:5">
      <c r="B24" t="s">
        <v>57</v>
      </c>
      <c r="C24" t="s">
        <v>98</v>
      </c>
      <c r="D24" t="s">
        <v>99</v>
      </c>
      <c r="E24" s="6">
        <v>4873822</v>
      </c>
    </row>
    <row r="25" spans="2:5">
      <c r="B25" t="s">
        <v>63</v>
      </c>
      <c r="C25" t="s">
        <v>98</v>
      </c>
      <c r="D25" t="s">
        <v>100</v>
      </c>
      <c r="E25" s="6">
        <v>896582</v>
      </c>
    </row>
    <row r="26" spans="2:5">
      <c r="B26" t="s">
        <v>57</v>
      </c>
      <c r="C26" t="s">
        <v>101</v>
      </c>
      <c r="D26" t="s">
        <v>102</v>
      </c>
      <c r="E26" s="6">
        <v>2069914</v>
      </c>
    </row>
    <row r="27" spans="2:5">
      <c r="B27" t="s">
        <v>54</v>
      </c>
      <c r="C27" t="s">
        <v>101</v>
      </c>
      <c r="D27" t="s">
        <v>103</v>
      </c>
      <c r="E27" s="6">
        <v>3653753</v>
      </c>
    </row>
    <row r="28" spans="2:5">
      <c r="B28" t="s">
        <v>76</v>
      </c>
      <c r="C28" t="s">
        <v>104</v>
      </c>
      <c r="D28" t="s">
        <v>105</v>
      </c>
      <c r="E28" s="6">
        <v>4201604</v>
      </c>
    </row>
    <row r="29" spans="2:5">
      <c r="B29" t="s">
        <v>106</v>
      </c>
      <c r="C29" t="s">
        <v>92</v>
      </c>
      <c r="D29" t="s">
        <v>107</v>
      </c>
      <c r="E29" s="6">
        <v>1767245</v>
      </c>
    </row>
    <row r="30" spans="2:5">
      <c r="B30" t="s">
        <v>106</v>
      </c>
      <c r="C30" t="s">
        <v>108</v>
      </c>
      <c r="D30" t="s">
        <v>109</v>
      </c>
      <c r="E30" s="6">
        <v>694393</v>
      </c>
    </row>
    <row r="31" spans="2:5">
      <c r="B31" t="s">
        <v>76</v>
      </c>
      <c r="C31" t="s">
        <v>94</v>
      </c>
      <c r="D31" t="s">
        <v>110</v>
      </c>
      <c r="E31" s="6">
        <v>759059</v>
      </c>
    </row>
    <row r="32" spans="2:5">
      <c r="B32" t="s">
        <v>68</v>
      </c>
      <c r="C32" t="s">
        <v>94</v>
      </c>
      <c r="D32" t="s">
        <v>111</v>
      </c>
      <c r="E32" s="6">
        <v>3122720</v>
      </c>
    </row>
    <row r="33" spans="1:5">
      <c r="B33" t="s">
        <v>76</v>
      </c>
      <c r="C33" t="s">
        <v>55</v>
      </c>
      <c r="D33" t="s">
        <v>112</v>
      </c>
      <c r="E33" s="6">
        <v>3269238</v>
      </c>
    </row>
    <row r="34" spans="1:5">
      <c r="B34" t="s">
        <v>63</v>
      </c>
      <c r="C34" t="s">
        <v>113</v>
      </c>
      <c r="D34" t="s">
        <v>114</v>
      </c>
      <c r="E34" s="6">
        <v>1189542</v>
      </c>
    </row>
    <row r="35" spans="1:5">
      <c r="B35" t="s">
        <v>106</v>
      </c>
      <c r="C35" t="s">
        <v>79</v>
      </c>
      <c r="D35" t="s">
        <v>115</v>
      </c>
      <c r="E35" s="6">
        <v>2012197</v>
      </c>
    </row>
    <row r="36" spans="1:5">
      <c r="B36" t="s">
        <v>106</v>
      </c>
      <c r="C36" t="s">
        <v>72</v>
      </c>
      <c r="D36" t="s">
        <v>116</v>
      </c>
      <c r="E36" s="6">
        <v>1971418</v>
      </c>
    </row>
    <row r="37" spans="1:5">
      <c r="B37" t="s">
        <v>57</v>
      </c>
      <c r="C37" t="s">
        <v>117</v>
      </c>
      <c r="D37" t="s">
        <v>118</v>
      </c>
      <c r="E37" s="6">
        <v>2189297</v>
      </c>
    </row>
    <row r="38" spans="1:5">
      <c r="B38" t="s">
        <v>68</v>
      </c>
      <c r="C38" t="s">
        <v>77</v>
      </c>
      <c r="D38" t="s">
        <v>119</v>
      </c>
      <c r="E38" s="6">
        <v>4822701</v>
      </c>
    </row>
    <row r="39" spans="1:5">
      <c r="B39" t="s">
        <v>76</v>
      </c>
      <c r="C39" t="s">
        <v>74</v>
      </c>
      <c r="D39" t="s">
        <v>120</v>
      </c>
      <c r="E39" s="6">
        <v>2346810</v>
      </c>
    </row>
    <row r="40" spans="1:5">
      <c r="B40" t="s">
        <v>57</v>
      </c>
      <c r="C40" t="s">
        <v>85</v>
      </c>
      <c r="D40" t="s">
        <v>121</v>
      </c>
      <c r="E40" s="6">
        <v>3443800</v>
      </c>
    </row>
    <row r="41" spans="1:5">
      <c r="B41" t="s">
        <v>68</v>
      </c>
      <c r="C41" t="s">
        <v>92</v>
      </c>
      <c r="D41" t="s">
        <v>122</v>
      </c>
      <c r="E41" s="6">
        <v>1738454</v>
      </c>
    </row>
    <row r="42" spans="1:5">
      <c r="B42" t="s">
        <v>63</v>
      </c>
      <c r="C42" t="s">
        <v>55</v>
      </c>
      <c r="D42" t="s">
        <v>123</v>
      </c>
      <c r="E42" s="6">
        <v>2592508</v>
      </c>
    </row>
    <row r="43" spans="1:5">
      <c r="B43" t="s">
        <v>57</v>
      </c>
      <c r="C43" t="s">
        <v>72</v>
      </c>
      <c r="D43" t="s">
        <v>124</v>
      </c>
      <c r="E43" s="6">
        <v>2581251</v>
      </c>
    </row>
    <row r="44" spans="1:5">
      <c r="B44" t="s">
        <v>59</v>
      </c>
      <c r="C44" t="s">
        <v>104</v>
      </c>
      <c r="D44" t="s">
        <v>125</v>
      </c>
      <c r="E44" s="6">
        <v>3825424</v>
      </c>
    </row>
    <row r="45" spans="1:5">
      <c r="B45" t="s">
        <v>76</v>
      </c>
      <c r="C45" t="s">
        <v>64</v>
      </c>
      <c r="D45" t="s">
        <v>126</v>
      </c>
      <c r="E45" s="6">
        <v>2077279</v>
      </c>
    </row>
    <row r="48" spans="1:5" ht="19.25" customHeight="1">
      <c r="A48" s="5" t="s">
        <v>127</v>
      </c>
      <c r="B48" s="35" t="s">
        <v>184</v>
      </c>
      <c r="C48" s="35"/>
      <c r="D48" s="35"/>
    </row>
    <row r="49" spans="2:4">
      <c r="B49" s="35"/>
      <c r="C49" s="35"/>
      <c r="D49" s="35"/>
    </row>
    <row r="50" spans="2:4">
      <c r="B50" s="35"/>
      <c r="C50" s="35"/>
      <c r="D50" s="35"/>
    </row>
    <row r="51" spans="2:4">
      <c r="B51" s="35"/>
      <c r="C51" s="35"/>
      <c r="D51" s="35"/>
    </row>
  </sheetData>
  <mergeCells count="1">
    <mergeCell ref="B48:D51"/>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3DDA-4022-4441-9015-20EBC20E63AF}">
  <dimension ref="A1:E18"/>
  <sheetViews>
    <sheetView zoomScale="110" zoomScaleNormal="110" workbookViewId="0">
      <selection activeCell="I11" sqref="I11"/>
    </sheetView>
  </sheetViews>
  <sheetFormatPr defaultColWidth="10.84375" defaultRowHeight="15.5"/>
  <cols>
    <col min="1" max="5" width="21" customWidth="1"/>
  </cols>
  <sheetData>
    <row r="1" spans="1:5" ht="28.5">
      <c r="A1" s="10" t="s">
        <v>128</v>
      </c>
      <c r="B1" s="11" t="s">
        <v>129</v>
      </c>
      <c r="C1" s="11" t="s">
        <v>130</v>
      </c>
      <c r="D1" s="11" t="s">
        <v>131</v>
      </c>
      <c r="E1" s="12" t="s">
        <v>132</v>
      </c>
    </row>
    <row r="2" spans="1:5">
      <c r="A2" s="13" t="s">
        <v>133</v>
      </c>
      <c r="B2" s="14">
        <v>60</v>
      </c>
      <c r="C2" s="14">
        <v>100</v>
      </c>
      <c r="D2" s="44">
        <f>IF(B2*C2&gt;5000,B2*C2*0.9,B2*C2)</f>
        <v>5400</v>
      </c>
      <c r="E2" s="45">
        <f>D2</f>
        <v>5400</v>
      </c>
    </row>
    <row r="3" spans="1:5">
      <c r="A3" s="13" t="s">
        <v>134</v>
      </c>
      <c r="B3" s="14">
        <v>30</v>
      </c>
      <c r="C3" s="14">
        <v>20</v>
      </c>
      <c r="D3" s="44">
        <f t="shared" ref="D3:D10" si="0">IF(B3*C3&gt;5000,B3*C3*0.9,B3*C3)</f>
        <v>600</v>
      </c>
      <c r="E3" s="45">
        <f t="shared" ref="E3:E11" si="1">D3</f>
        <v>600</v>
      </c>
    </row>
    <row r="4" spans="1:5">
      <c r="A4" s="13" t="s">
        <v>135</v>
      </c>
      <c r="B4" s="14">
        <v>20</v>
      </c>
      <c r="C4" s="14">
        <v>20</v>
      </c>
      <c r="D4" s="44">
        <f t="shared" si="0"/>
        <v>400</v>
      </c>
      <c r="E4" s="45">
        <f t="shared" si="1"/>
        <v>400</v>
      </c>
    </row>
    <row r="5" spans="1:5">
      <c r="A5" s="13" t="s">
        <v>136</v>
      </c>
      <c r="B5" s="14">
        <v>40</v>
      </c>
      <c r="C5" s="14">
        <v>10</v>
      </c>
      <c r="D5" s="44">
        <f t="shared" si="0"/>
        <v>400</v>
      </c>
      <c r="E5" s="45">
        <f t="shared" si="1"/>
        <v>400</v>
      </c>
    </row>
    <row r="6" spans="1:5">
      <c r="A6" s="13" t="s">
        <v>137</v>
      </c>
      <c r="B6" s="14">
        <v>35</v>
      </c>
      <c r="C6" s="14">
        <v>10</v>
      </c>
      <c r="D6" s="44">
        <f t="shared" si="0"/>
        <v>350</v>
      </c>
      <c r="E6" s="45">
        <f t="shared" si="1"/>
        <v>350</v>
      </c>
    </row>
    <row r="7" spans="1:5">
      <c r="A7" s="13" t="s">
        <v>138</v>
      </c>
      <c r="B7" s="14">
        <v>18</v>
      </c>
      <c r="C7" s="14">
        <v>10</v>
      </c>
      <c r="D7" s="44">
        <f t="shared" si="0"/>
        <v>180</v>
      </c>
      <c r="E7" s="45">
        <f t="shared" si="1"/>
        <v>180</v>
      </c>
    </row>
    <row r="8" spans="1:5">
      <c r="A8" s="13" t="s">
        <v>139</v>
      </c>
      <c r="B8" s="14">
        <v>46</v>
      </c>
      <c r="C8" s="14">
        <v>10</v>
      </c>
      <c r="D8" s="44">
        <f t="shared" si="0"/>
        <v>460</v>
      </c>
      <c r="E8" s="45">
        <f t="shared" si="1"/>
        <v>460</v>
      </c>
    </row>
    <row r="9" spans="1:5">
      <c r="A9" s="13" t="s">
        <v>140</v>
      </c>
      <c r="B9" s="14">
        <v>32</v>
      </c>
      <c r="C9" s="14">
        <v>30</v>
      </c>
      <c r="D9" s="44">
        <f t="shared" si="0"/>
        <v>960</v>
      </c>
      <c r="E9" s="45">
        <f t="shared" si="1"/>
        <v>960</v>
      </c>
    </row>
    <row r="10" spans="1:5">
      <c r="A10" s="13" t="s">
        <v>141</v>
      </c>
      <c r="B10" s="14">
        <v>16</v>
      </c>
      <c r="C10" s="14">
        <v>20</v>
      </c>
      <c r="D10" s="44">
        <f t="shared" si="0"/>
        <v>320</v>
      </c>
      <c r="E10" s="45">
        <f t="shared" si="1"/>
        <v>320</v>
      </c>
    </row>
    <row r="11" spans="1:5" ht="16" thickBot="1">
      <c r="A11" s="15" t="s">
        <v>142</v>
      </c>
      <c r="B11" s="16">
        <v>84</v>
      </c>
      <c r="C11" s="16">
        <v>60</v>
      </c>
      <c r="D11" s="44">
        <f>IF(B11*C11&gt;5000,B11*C11*0.9,B11*C11)</f>
        <v>4536</v>
      </c>
      <c r="E11" s="45">
        <f t="shared" si="1"/>
        <v>4536</v>
      </c>
    </row>
    <row r="15" spans="1:5">
      <c r="A15" s="36" t="s">
        <v>185</v>
      </c>
      <c r="B15" s="36"/>
      <c r="C15" s="36"/>
    </row>
    <row r="16" spans="1:5">
      <c r="A16" s="36"/>
      <c r="B16" s="36"/>
      <c r="C16" s="36"/>
    </row>
    <row r="17" spans="1:3">
      <c r="A17" s="36"/>
      <c r="B17" s="36"/>
      <c r="C17" s="36"/>
    </row>
    <row r="18" spans="1:3">
      <c r="A18" s="36"/>
      <c r="B18" s="36"/>
      <c r="C18" s="36"/>
    </row>
  </sheetData>
  <mergeCells count="1">
    <mergeCell ref="A15:C18"/>
  </mergeCells>
  <phoneticPr fontId="1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CAB2-02AB-B54D-A0D2-6CCFB3D945B0}">
  <dimension ref="A1:N926"/>
  <sheetViews>
    <sheetView topLeftCell="A25" zoomScale="130" zoomScaleNormal="130" workbookViewId="0">
      <selection activeCell="M40" sqref="M40"/>
    </sheetView>
  </sheetViews>
  <sheetFormatPr defaultColWidth="10.84375" defaultRowHeight="15.5"/>
  <cols>
    <col min="1" max="1" width="10.69140625" bestFit="1" customWidth="1"/>
    <col min="2" max="2" width="11" bestFit="1" customWidth="1"/>
    <col min="6" max="6" width="14" customWidth="1"/>
    <col min="8" max="8" width="11.15234375" customWidth="1"/>
    <col min="15" max="15" width="11" bestFit="1" customWidth="1"/>
  </cols>
  <sheetData>
    <row r="1" spans="1:13">
      <c r="A1" s="4" t="s">
        <v>143</v>
      </c>
      <c r="B1" s="4" t="s">
        <v>144</v>
      </c>
      <c r="C1" s="4" t="s">
        <v>145</v>
      </c>
      <c r="D1" s="4" t="s">
        <v>146</v>
      </c>
    </row>
    <row r="2" spans="1:13">
      <c r="A2" s="17">
        <v>4974</v>
      </c>
      <c r="B2" s="4" t="s">
        <v>147</v>
      </c>
      <c r="C2" s="4">
        <v>40</v>
      </c>
      <c r="D2" s="4" t="s">
        <v>148</v>
      </c>
    </row>
    <row r="3" spans="1:13">
      <c r="A3" s="17">
        <v>2119</v>
      </c>
      <c r="B3" s="4" t="s">
        <v>149</v>
      </c>
      <c r="C3" s="4">
        <v>36</v>
      </c>
      <c r="D3" s="4" t="s">
        <v>150</v>
      </c>
      <c r="H3" s="27" t="s">
        <v>186</v>
      </c>
      <c r="I3" s="20"/>
      <c r="J3" s="20"/>
      <c r="K3" s="20"/>
      <c r="L3" s="20"/>
      <c r="M3" s="20"/>
    </row>
    <row r="4" spans="1:13">
      <c r="A4" s="17">
        <v>4977</v>
      </c>
      <c r="B4" s="4" t="s">
        <v>57</v>
      </c>
      <c r="C4" s="4">
        <v>40</v>
      </c>
      <c r="D4" s="4" t="s">
        <v>148</v>
      </c>
      <c r="H4" s="28" t="s">
        <v>187</v>
      </c>
      <c r="I4" s="20"/>
      <c r="J4" s="20"/>
      <c r="K4" s="20"/>
      <c r="L4" s="20"/>
      <c r="M4" s="20"/>
    </row>
    <row r="5" spans="1:13">
      <c r="A5" s="17">
        <v>4748</v>
      </c>
      <c r="B5" s="4" t="s">
        <v>57</v>
      </c>
      <c r="C5" s="4">
        <v>39</v>
      </c>
      <c r="D5" s="4" t="s">
        <v>148</v>
      </c>
      <c r="H5" s="29" t="s">
        <v>188</v>
      </c>
      <c r="I5" s="20"/>
      <c r="J5" s="20"/>
      <c r="K5" s="20"/>
      <c r="L5" s="20"/>
      <c r="M5" s="20"/>
    </row>
    <row r="6" spans="1:13">
      <c r="A6" s="17">
        <v>4956</v>
      </c>
      <c r="B6" s="4" t="s">
        <v>57</v>
      </c>
      <c r="C6" s="4">
        <v>46</v>
      </c>
      <c r="D6" s="4" t="s">
        <v>150</v>
      </c>
      <c r="H6" s="29" t="s">
        <v>151</v>
      </c>
      <c r="I6" s="20"/>
      <c r="J6" s="20"/>
      <c r="K6" s="20"/>
      <c r="L6" s="20"/>
      <c r="M6" s="20"/>
    </row>
    <row r="7" spans="1:13">
      <c r="A7" s="17">
        <v>3902</v>
      </c>
      <c r="B7" s="4" t="s">
        <v>152</v>
      </c>
      <c r="C7" s="4">
        <v>38</v>
      </c>
      <c r="D7" s="4" t="s">
        <v>150</v>
      </c>
      <c r="H7" s="29" t="s">
        <v>153</v>
      </c>
      <c r="I7" s="20"/>
      <c r="J7" s="20"/>
      <c r="K7" s="20"/>
      <c r="L7" s="20"/>
      <c r="M7" s="20"/>
    </row>
    <row r="8" spans="1:13">
      <c r="A8" s="17">
        <v>4539</v>
      </c>
      <c r="B8" s="4" t="s">
        <v>147</v>
      </c>
      <c r="C8" s="4">
        <v>42</v>
      </c>
      <c r="D8" s="4" t="s">
        <v>150</v>
      </c>
      <c r="H8" s="29" t="s">
        <v>208</v>
      </c>
      <c r="I8" s="20"/>
      <c r="J8" s="20"/>
      <c r="K8" s="20"/>
      <c r="L8" s="20"/>
      <c r="M8" s="20"/>
    </row>
    <row r="9" spans="1:13">
      <c r="A9" s="17">
        <v>3235</v>
      </c>
      <c r="B9" s="4" t="s">
        <v>147</v>
      </c>
      <c r="C9" s="4">
        <v>56</v>
      </c>
      <c r="D9" s="4" t="s">
        <v>148</v>
      </c>
      <c r="H9" s="29" t="s">
        <v>154</v>
      </c>
      <c r="I9" s="20"/>
      <c r="J9" s="20"/>
      <c r="K9" s="20"/>
      <c r="L9" s="20"/>
      <c r="M9" s="20"/>
    </row>
    <row r="10" spans="1:13">
      <c r="A10" s="17">
        <v>3153</v>
      </c>
      <c r="B10" s="4" t="s">
        <v>149</v>
      </c>
      <c r="C10" s="4">
        <v>23</v>
      </c>
      <c r="D10" s="4" t="s">
        <v>148</v>
      </c>
      <c r="H10" s="29" t="s">
        <v>214</v>
      </c>
      <c r="I10" s="20"/>
      <c r="J10" s="20"/>
      <c r="K10" s="20"/>
      <c r="L10" s="20"/>
      <c r="M10" s="20"/>
    </row>
    <row r="11" spans="1:13">
      <c r="A11" s="17">
        <v>3377</v>
      </c>
      <c r="B11" s="4" t="s">
        <v>57</v>
      </c>
      <c r="C11" s="4">
        <v>37</v>
      </c>
      <c r="D11" s="4" t="s">
        <v>150</v>
      </c>
      <c r="F11" s="32" t="s">
        <v>189</v>
      </c>
      <c r="H11" t="s">
        <v>190</v>
      </c>
      <c r="I11" s="31" t="str">
        <f>VLOOKUP(MAX(A:A),A:D,2,0)</f>
        <v>USA</v>
      </c>
    </row>
    <row r="12" spans="1:13">
      <c r="A12" s="17">
        <v>1993</v>
      </c>
      <c r="B12" s="4" t="s">
        <v>149</v>
      </c>
      <c r="C12" s="4">
        <v>39</v>
      </c>
      <c r="D12" s="4" t="s">
        <v>150</v>
      </c>
      <c r="H12" t="s">
        <v>191</v>
      </c>
      <c r="I12" s="31" t="str">
        <f>VLOOKUP(MIN(A:A),A:D,2,0)</f>
        <v>France</v>
      </c>
    </row>
    <row r="13" spans="1:13">
      <c r="A13" s="17">
        <v>3062</v>
      </c>
      <c r="B13" s="4" t="s">
        <v>57</v>
      </c>
      <c r="C13" s="4">
        <v>31</v>
      </c>
      <c r="D13" s="4" t="s">
        <v>150</v>
      </c>
    </row>
    <row r="14" spans="1:13">
      <c r="A14" s="17">
        <v>4954</v>
      </c>
      <c r="B14" s="4" t="s">
        <v>155</v>
      </c>
      <c r="C14" s="4">
        <v>45</v>
      </c>
      <c r="D14" s="4" t="s">
        <v>150</v>
      </c>
    </row>
    <row r="15" spans="1:13">
      <c r="A15" s="17">
        <v>5284</v>
      </c>
      <c r="B15" s="4" t="s">
        <v>57</v>
      </c>
      <c r="C15" s="4">
        <v>35</v>
      </c>
      <c r="D15" s="4" t="s">
        <v>148</v>
      </c>
      <c r="F15" s="32" t="s">
        <v>194</v>
      </c>
      <c r="G15" s="4" t="s">
        <v>144</v>
      </c>
      <c r="H15" t="s">
        <v>193</v>
      </c>
      <c r="I15" t="s">
        <v>192</v>
      </c>
    </row>
    <row r="16" spans="1:13">
      <c r="A16" s="17">
        <v>4692</v>
      </c>
      <c r="B16" s="4" t="s">
        <v>152</v>
      </c>
      <c r="C16" s="4">
        <v>39</v>
      </c>
      <c r="D16" s="4" t="s">
        <v>150</v>
      </c>
      <c r="F16">
        <f>COUNTIF(B:B,G16)</f>
        <v>184</v>
      </c>
      <c r="G16" s="4" t="s">
        <v>147</v>
      </c>
      <c r="H16">
        <f>SUMIF(B:B,G16,A:A)</f>
        <v>865909</v>
      </c>
      <c r="I16">
        <f>H16/F16</f>
        <v>4706.027173913043</v>
      </c>
      <c r="J16">
        <f>MAX(I16:I20)</f>
        <v>4706.027173913043</v>
      </c>
      <c r="K16" s="31" t="s">
        <v>195</v>
      </c>
    </row>
    <row r="17" spans="1:14">
      <c r="A17" s="17">
        <v>4198</v>
      </c>
      <c r="B17" s="4" t="s">
        <v>155</v>
      </c>
      <c r="C17" s="4">
        <v>41</v>
      </c>
      <c r="D17" s="4" t="s">
        <v>150</v>
      </c>
      <c r="F17">
        <f t="shared" ref="F17:F20" si="0">COUNTIF(B:B,G17)</f>
        <v>199</v>
      </c>
      <c r="G17" s="4" t="s">
        <v>149</v>
      </c>
      <c r="H17">
        <f t="shared" ref="H17:H20" si="1">SUMIF(B:B,G17,A:A)</f>
        <v>440059</v>
      </c>
      <c r="I17">
        <f t="shared" ref="I17:I20" si="2">H17/F17</f>
        <v>2211.35175879397</v>
      </c>
      <c r="J17">
        <f>MIN(I16:I20)</f>
        <v>2211.35175879397</v>
      </c>
      <c r="K17" s="31" t="s">
        <v>196</v>
      </c>
    </row>
    <row r="18" spans="1:14">
      <c r="A18" s="17">
        <v>4125</v>
      </c>
      <c r="B18" s="4" t="s">
        <v>147</v>
      </c>
      <c r="C18" s="4">
        <v>36</v>
      </c>
      <c r="D18" s="4" t="s">
        <v>150</v>
      </c>
      <c r="F18">
        <f t="shared" si="0"/>
        <v>167</v>
      </c>
      <c r="G18" s="4" t="s">
        <v>57</v>
      </c>
      <c r="H18">
        <f t="shared" si="1"/>
        <v>759535</v>
      </c>
      <c r="I18">
        <f t="shared" si="2"/>
        <v>4548.1137724550899</v>
      </c>
    </row>
    <row r="19" spans="1:14">
      <c r="A19" s="17">
        <v>2509</v>
      </c>
      <c r="B19" s="4" t="s">
        <v>149</v>
      </c>
      <c r="C19" s="4">
        <v>46</v>
      </c>
      <c r="D19" s="4" t="s">
        <v>150</v>
      </c>
      <c r="F19">
        <f t="shared" si="0"/>
        <v>194</v>
      </c>
      <c r="G19" s="4" t="s">
        <v>152</v>
      </c>
      <c r="H19">
        <f t="shared" si="1"/>
        <v>848944</v>
      </c>
      <c r="I19">
        <f t="shared" si="2"/>
        <v>4376</v>
      </c>
    </row>
    <row r="20" spans="1:14">
      <c r="A20" s="17">
        <v>4904</v>
      </c>
      <c r="B20" s="4" t="s">
        <v>155</v>
      </c>
      <c r="C20" s="4">
        <v>45</v>
      </c>
      <c r="D20" s="4" t="s">
        <v>150</v>
      </c>
      <c r="F20">
        <f t="shared" si="0"/>
        <v>181</v>
      </c>
      <c r="G20" s="4" t="s">
        <v>155</v>
      </c>
      <c r="H20">
        <f t="shared" si="1"/>
        <v>830900</v>
      </c>
      <c r="I20">
        <f t="shared" si="2"/>
        <v>4590.6077348066301</v>
      </c>
    </row>
    <row r="21" spans="1:14">
      <c r="A21" s="17">
        <v>2077</v>
      </c>
      <c r="B21" s="4" t="s">
        <v>149</v>
      </c>
      <c r="C21" s="4">
        <v>45</v>
      </c>
      <c r="D21" s="4" t="s">
        <v>148</v>
      </c>
      <c r="F21">
        <f>SUM(F16:F20)</f>
        <v>925</v>
      </c>
    </row>
    <row r="22" spans="1:14">
      <c r="A22" s="17">
        <v>4604</v>
      </c>
      <c r="B22" s="4" t="s">
        <v>147</v>
      </c>
      <c r="C22" s="4">
        <v>38</v>
      </c>
      <c r="D22" s="4" t="s">
        <v>148</v>
      </c>
    </row>
    <row r="23" spans="1:14">
      <c r="A23" s="17">
        <v>4247</v>
      </c>
      <c r="B23" s="4" t="s">
        <v>155</v>
      </c>
      <c r="C23" s="4">
        <v>45</v>
      </c>
      <c r="D23" s="4" t="s">
        <v>148</v>
      </c>
      <c r="F23" s="32" t="s">
        <v>197</v>
      </c>
      <c r="G23" t="s">
        <v>198</v>
      </c>
      <c r="H23">
        <f>SUMIF(D:D,D2,A:A)</f>
        <v>1926946</v>
      </c>
      <c r="I23" s="37" t="s">
        <v>200</v>
      </c>
      <c r="J23" s="37"/>
    </row>
    <row r="24" spans="1:14">
      <c r="A24" s="17">
        <v>4790</v>
      </c>
      <c r="B24" s="4" t="s">
        <v>152</v>
      </c>
      <c r="C24" s="4">
        <v>35</v>
      </c>
      <c r="D24" s="4" t="s">
        <v>148</v>
      </c>
      <c r="G24" t="s">
        <v>199</v>
      </c>
      <c r="H24">
        <f>SUMIF(D:D,D3,A:A)</f>
        <v>1818401</v>
      </c>
    </row>
    <row r="25" spans="1:14">
      <c r="A25" s="17">
        <v>5205</v>
      </c>
      <c r="B25" s="4" t="s">
        <v>57</v>
      </c>
      <c r="C25" s="4">
        <v>32</v>
      </c>
      <c r="D25" s="4" t="s">
        <v>148</v>
      </c>
    </row>
    <row r="26" spans="1:14">
      <c r="A26" s="17">
        <v>4713</v>
      </c>
      <c r="B26" s="4" t="s">
        <v>57</v>
      </c>
      <c r="C26" s="4">
        <v>42</v>
      </c>
      <c r="D26" s="4" t="s">
        <v>150</v>
      </c>
    </row>
    <row r="27" spans="1:14">
      <c r="A27" s="17">
        <v>4363</v>
      </c>
      <c r="B27" s="4" t="s">
        <v>57</v>
      </c>
      <c r="C27" s="4">
        <v>45</v>
      </c>
      <c r="D27" s="4" t="s">
        <v>150</v>
      </c>
      <c r="F27" s="32" t="s">
        <v>203</v>
      </c>
      <c r="G27" s="38" t="s">
        <v>201</v>
      </c>
      <c r="H27" s="38"/>
      <c r="I27" s="4" t="s">
        <v>147</v>
      </c>
      <c r="J27" s="4" t="s">
        <v>149</v>
      </c>
      <c r="K27" s="4" t="s">
        <v>57</v>
      </c>
      <c r="L27" s="4" t="s">
        <v>152</v>
      </c>
      <c r="M27" s="4" t="s">
        <v>155</v>
      </c>
      <c r="N27" s="4" t="s">
        <v>202</v>
      </c>
    </row>
    <row r="28" spans="1:14">
      <c r="A28" s="17">
        <v>4892</v>
      </c>
      <c r="B28" s="4" t="s">
        <v>155</v>
      </c>
      <c r="C28" s="4">
        <v>41</v>
      </c>
      <c r="D28" s="4" t="s">
        <v>148</v>
      </c>
      <c r="F28" t="s">
        <v>204</v>
      </c>
      <c r="G28">
        <v>0</v>
      </c>
      <c r="H28">
        <v>30</v>
      </c>
      <c r="I28" cm="1">
        <f t="array" ref="I28">SUMPRODUCT($A$2:$A$926*($B$2:$B$926=I$27)*($C$2:$C$926&gt;=$G$28)*($C$2:$C$926&lt;$H$28))</f>
        <v>157900</v>
      </c>
      <c r="J28" s="34" cm="1">
        <f t="array" ref="J28">SUMPRODUCT($A$2:$A$926*($B$2:$B$926=J$27)*($C$2:$C$926&gt;$G$28)*($C$2:$C$926&lt;$H$28))</f>
        <v>68087</v>
      </c>
      <c r="K28" cm="1">
        <f t="array" ref="K28">SUMPRODUCT($A$2:$A$926*($B$2:$B$926=K$27)*($C$2:$C$926&gt;$G$28)*($C$2:$C$926&lt;$H$28))</f>
        <v>154038</v>
      </c>
      <c r="L28" cm="1">
        <f t="array" ref="L28">SUMPRODUCT($A$2:$A$926*($B$2:$B$926=L$27)*($C$2:$C$926&gt;$G$28)*($C$2:$C$926&lt;$H$28))</f>
        <v>172071</v>
      </c>
      <c r="M28" cm="1">
        <f t="array" ref="M28">SUMPRODUCT($A$2:$A$926*($B$2:$B$926=M$27)*($C$2:$C$926&gt;$G$28)*($C$2:$C$926&lt;$H$28))</f>
        <v>148607</v>
      </c>
      <c r="N28" s="34">
        <f>SUM(I28:M28)</f>
        <v>700703</v>
      </c>
    </row>
    <row r="29" spans="1:14">
      <c r="A29" s="17">
        <v>5085</v>
      </c>
      <c r="B29" s="4" t="s">
        <v>147</v>
      </c>
      <c r="C29" s="4">
        <v>37</v>
      </c>
      <c r="D29" s="4" t="s">
        <v>148</v>
      </c>
      <c r="F29" t="s">
        <v>205</v>
      </c>
      <c r="G29">
        <v>30</v>
      </c>
      <c r="H29">
        <v>40</v>
      </c>
      <c r="I29" cm="1">
        <f t="array" ref="I29">SUMPRODUCT($A$2:$A$926*($B$2:$B$926=I$27)*($C$2:$C$926&gt;=$G$29)*($C$2:$C$926&lt;$H$29))</f>
        <v>190153</v>
      </c>
      <c r="J29" cm="1">
        <f t="array" ref="J29">SUMPRODUCT($A$2:$A$926*($B$2:$B$926=J$27)*($C$2:$C$926&gt;$G$29)*($C$2:$C$926&lt;$H$29))</f>
        <v>104544</v>
      </c>
      <c r="K29" cm="1">
        <f t="array" ref="K29">SUMPRODUCT($A$2:$A$926*($B$2:$B$926=K$27)*($C$2:$C$926&gt;$G$29)*($C$2:$C$926&lt;$H$29))</f>
        <v>164763</v>
      </c>
      <c r="L29" cm="1">
        <f t="array" ref="L29">SUMPRODUCT($A$2:$A$926*($B$2:$B$926=L$27)*($C$2:$C$926&gt;$G$29)*($C$2:$C$926&lt;$H$29))</f>
        <v>202380</v>
      </c>
      <c r="M29" cm="1">
        <f t="array" ref="M29">SUMPRODUCT($A$2:$A$926*($B$2:$B$926=M$27)*($C$2:$C$926&gt;$G$29)*($C$2:$C$926&lt;$H$29))</f>
        <v>154924</v>
      </c>
      <c r="N29">
        <f t="shared" ref="N29:N31" si="3">SUM(I29:M29)</f>
        <v>816764</v>
      </c>
    </row>
    <row r="30" spans="1:14">
      <c r="A30" s="17">
        <v>1293</v>
      </c>
      <c r="B30" s="4" t="s">
        <v>149</v>
      </c>
      <c r="C30" s="4">
        <v>24</v>
      </c>
      <c r="D30" s="4" t="s">
        <v>150</v>
      </c>
      <c r="F30" t="s">
        <v>207</v>
      </c>
      <c r="G30">
        <v>40</v>
      </c>
      <c r="H30">
        <v>50</v>
      </c>
      <c r="I30" cm="1">
        <f t="array" ref="I30">SUMPRODUCT($A$2:$A$926*($B$2:$B$926=I$27)*($C$2:$C$926&gt;=$G$30)*($C$2:$C$926&lt;$H$30))</f>
        <v>218678</v>
      </c>
      <c r="J30" cm="1">
        <f t="array" ref="J30">SUMPRODUCT($A$2:$A$926*($B$2:$B$926=J$27)*($C$2:$C$926&gt;$G$30)*($C$2:$C$926&lt;$H$30))</f>
        <v>122249</v>
      </c>
      <c r="K30" cm="1">
        <f t="array" ref="K30">SUMPRODUCT($A$2:$A$926*($B$2:$B$926=K$27)*($C$2:$C$926&gt;$G$30)*($C$2:$C$926&lt;$H$30))</f>
        <v>161290</v>
      </c>
      <c r="L30" cm="1">
        <f t="array" ref="L30">SUMPRODUCT($A$2:$A$926*($B$2:$B$926=L$27)*($C$2:$C$926&gt;$G$30)*($C$2:$C$926&lt;$H$30))</f>
        <v>202086</v>
      </c>
      <c r="M30" cm="1">
        <f t="array" ref="M30">SUMPRODUCT($A$2:$A$926*($B$2:$B$926=M$27)*($C$2:$C$926&gt;$G$30)*($C$2:$C$926&lt;$H$30))</f>
        <v>197543</v>
      </c>
      <c r="N30">
        <f t="shared" si="3"/>
        <v>901846</v>
      </c>
    </row>
    <row r="31" spans="1:14">
      <c r="A31" s="17">
        <v>3237</v>
      </c>
      <c r="B31" s="4" t="s">
        <v>155</v>
      </c>
      <c r="C31" s="4">
        <v>32</v>
      </c>
      <c r="D31" s="4" t="s">
        <v>150</v>
      </c>
      <c r="F31" t="s">
        <v>206</v>
      </c>
      <c r="G31">
        <v>50</v>
      </c>
      <c r="H31">
        <v>100</v>
      </c>
      <c r="I31" s="34" cm="1">
        <f t="array" ref="I31">SUMPRODUCT($A$2:$A$926*($B$2:$B$926=I$27)*($C$2:$C$926&gt;=$G$31)*($C$2:$C$926&lt;$H$31))</f>
        <v>299178</v>
      </c>
      <c r="J31" cm="1">
        <f t="array" ref="J31">SUMPRODUCT($A$2:$A$926*($B$2:$B$926=J$27)*($C$2:$C$926&gt;$G$31)*($C$2:$C$926&lt;$H$31))</f>
        <v>113799</v>
      </c>
      <c r="K31" cm="1">
        <f t="array" ref="K31">SUMPRODUCT($A$2:$A$926*($B$2:$B$926=K$27)*($C$2:$C$926&gt;$G$31)*($C$2:$C$926&lt;$H$31))</f>
        <v>206543</v>
      </c>
      <c r="L31" cm="1">
        <f t="array" ref="L31">SUMPRODUCT($A$2:$A$926*($B$2:$B$926=L$27)*($C$2:$C$926&gt;$G$31)*($C$2:$C$926&lt;$H$31))</f>
        <v>228852</v>
      </c>
      <c r="M31" cm="1">
        <f t="array" ref="M31">SUMPRODUCT($A$2:$A$926*($B$2:$B$926=M$27)*($C$2:$C$926&gt;$G$31)*($C$2:$C$926&lt;$H$31))</f>
        <v>286375</v>
      </c>
      <c r="N31" s="34">
        <f t="shared" si="3"/>
        <v>1134747</v>
      </c>
    </row>
    <row r="32" spans="1:14">
      <c r="A32" s="17">
        <v>5627</v>
      </c>
      <c r="B32" s="4" t="s">
        <v>152</v>
      </c>
      <c r="C32" s="4">
        <v>58</v>
      </c>
      <c r="D32" s="4" t="s">
        <v>150</v>
      </c>
      <c r="I32">
        <f>SUM(I28:I31)</f>
        <v>865909</v>
      </c>
      <c r="J32">
        <f t="shared" ref="J32:M32" si="4">SUM(J28:J31)</f>
        <v>408679</v>
      </c>
      <c r="K32">
        <f t="shared" si="4"/>
        <v>686634</v>
      </c>
      <c r="L32">
        <f t="shared" si="4"/>
        <v>805389</v>
      </c>
      <c r="M32">
        <f t="shared" si="4"/>
        <v>787449</v>
      </c>
    </row>
    <row r="33" spans="1:12">
      <c r="A33" s="17">
        <v>5645</v>
      </c>
      <c r="B33" s="4" t="s">
        <v>152</v>
      </c>
      <c r="C33" s="4">
        <v>28</v>
      </c>
      <c r="D33" s="4" t="s">
        <v>148</v>
      </c>
      <c r="I33">
        <f>MAX(I28:M31)</f>
        <v>299178</v>
      </c>
      <c r="J33">
        <f>MIN(I28:M31)</f>
        <v>68087</v>
      </c>
    </row>
    <row r="34" spans="1:12">
      <c r="A34" s="17">
        <v>3435</v>
      </c>
      <c r="B34" s="4" t="s">
        <v>57</v>
      </c>
      <c r="C34" s="4">
        <v>51</v>
      </c>
      <c r="D34" s="4" t="s">
        <v>148</v>
      </c>
    </row>
    <row r="35" spans="1:12">
      <c r="A35" s="17">
        <v>6702</v>
      </c>
      <c r="B35" s="4" t="s">
        <v>147</v>
      </c>
      <c r="C35" s="4">
        <v>23</v>
      </c>
      <c r="D35" s="4" t="s">
        <v>148</v>
      </c>
      <c r="I35" s="39" t="s">
        <v>209</v>
      </c>
      <c r="J35" s="39"/>
    </row>
    <row r="36" spans="1:12">
      <c r="A36" s="17">
        <v>5642</v>
      </c>
      <c r="B36" s="4" t="s">
        <v>152</v>
      </c>
      <c r="C36" s="4">
        <v>54</v>
      </c>
      <c r="D36" s="4" t="s">
        <v>150</v>
      </c>
      <c r="I36" s="39" t="s">
        <v>210</v>
      </c>
      <c r="J36" s="39"/>
    </row>
    <row r="37" spans="1:12">
      <c r="A37" s="17">
        <v>1995</v>
      </c>
      <c r="B37" s="4" t="s">
        <v>149</v>
      </c>
      <c r="C37" s="4">
        <v>38</v>
      </c>
      <c r="D37" s="4" t="s">
        <v>150</v>
      </c>
    </row>
    <row r="38" spans="1:12">
      <c r="A38" s="17">
        <v>3926</v>
      </c>
      <c r="B38" s="4" t="s">
        <v>57</v>
      </c>
      <c r="C38" s="4">
        <v>49</v>
      </c>
      <c r="D38" s="4" t="s">
        <v>148</v>
      </c>
      <c r="I38" s="39" t="s">
        <v>211</v>
      </c>
      <c r="J38" s="39"/>
      <c r="K38" s="39"/>
    </row>
    <row r="39" spans="1:12">
      <c r="A39" s="17">
        <v>1109</v>
      </c>
      <c r="B39" s="4" t="s">
        <v>149</v>
      </c>
      <c r="C39" s="4">
        <v>60</v>
      </c>
      <c r="D39" s="4" t="s">
        <v>148</v>
      </c>
      <c r="F39" t="s">
        <v>215</v>
      </c>
      <c r="G39" s="33" t="s">
        <v>216</v>
      </c>
      <c r="I39" s="39" t="s">
        <v>212</v>
      </c>
      <c r="J39" s="39"/>
      <c r="K39" s="39"/>
    </row>
    <row r="40" spans="1:12">
      <c r="A40" s="17">
        <v>6161</v>
      </c>
      <c r="B40" s="4" t="s">
        <v>152</v>
      </c>
      <c r="C40" s="4">
        <v>24</v>
      </c>
      <c r="D40" s="4" t="s">
        <v>148</v>
      </c>
    </row>
    <row r="41" spans="1:12">
      <c r="A41" s="17">
        <v>4116</v>
      </c>
      <c r="B41" s="4" t="s">
        <v>152</v>
      </c>
      <c r="C41" s="4">
        <v>38</v>
      </c>
      <c r="D41" s="4" t="s">
        <v>150</v>
      </c>
      <c r="F41" s="32" t="s">
        <v>213</v>
      </c>
      <c r="G41" s="38" t="s">
        <v>217</v>
      </c>
      <c r="H41" s="38"/>
      <c r="I41" s="38"/>
      <c r="J41" s="38"/>
      <c r="K41">
        <f>COUNTIFS(C:C,"&gt;50",D:D,"M")</f>
        <v>131</v>
      </c>
    </row>
    <row r="42" spans="1:12">
      <c r="A42" s="17">
        <v>4463</v>
      </c>
      <c r="B42" s="4" t="s">
        <v>147</v>
      </c>
      <c r="C42" s="4">
        <v>46</v>
      </c>
      <c r="D42" s="4" t="s">
        <v>148</v>
      </c>
      <c r="G42" s="38" t="s">
        <v>218</v>
      </c>
      <c r="H42" s="38"/>
      <c r="I42" s="38"/>
      <c r="J42" s="38"/>
      <c r="K42">
        <f>COUNTIFS(C:C,"&gt;50",D:D,"F")</f>
        <v>145</v>
      </c>
    </row>
    <row r="43" spans="1:12">
      <c r="A43" s="17">
        <v>2336</v>
      </c>
      <c r="B43" s="4" t="s">
        <v>149</v>
      </c>
      <c r="C43" s="4">
        <v>43</v>
      </c>
      <c r="D43" s="4" t="s">
        <v>150</v>
      </c>
    </row>
    <row r="44" spans="1:12">
      <c r="A44" s="17">
        <v>5470</v>
      </c>
      <c r="B44" s="4" t="s">
        <v>57</v>
      </c>
      <c r="C44" s="4">
        <v>39</v>
      </c>
      <c r="D44" s="4" t="s">
        <v>148</v>
      </c>
      <c r="F44" s="37" t="s">
        <v>219</v>
      </c>
      <c r="G44" s="37"/>
      <c r="H44" s="37"/>
      <c r="I44" s="37"/>
      <c r="J44" s="37"/>
      <c r="K44" s="37"/>
      <c r="L44" s="37"/>
    </row>
    <row r="45" spans="1:12">
      <c r="A45" s="17">
        <v>3703</v>
      </c>
      <c r="B45" s="4" t="s">
        <v>155</v>
      </c>
      <c r="C45" s="4">
        <v>34</v>
      </c>
      <c r="D45" s="4" t="s">
        <v>150</v>
      </c>
    </row>
    <row r="46" spans="1:12">
      <c r="A46" s="17">
        <v>2039</v>
      </c>
      <c r="B46" s="4" t="s">
        <v>149</v>
      </c>
      <c r="C46" s="4">
        <v>44</v>
      </c>
      <c r="D46" s="4" t="s">
        <v>148</v>
      </c>
    </row>
    <row r="47" spans="1:12">
      <c r="A47" s="17">
        <v>3303</v>
      </c>
      <c r="B47" s="4" t="s">
        <v>147</v>
      </c>
      <c r="C47" s="4">
        <v>56</v>
      </c>
      <c r="D47" s="4" t="s">
        <v>148</v>
      </c>
    </row>
    <row r="48" spans="1:12">
      <c r="A48" s="17">
        <v>5698</v>
      </c>
      <c r="B48" s="4" t="s">
        <v>57</v>
      </c>
      <c r="C48" s="4">
        <v>32</v>
      </c>
      <c r="D48" s="4" t="s">
        <v>148</v>
      </c>
    </row>
    <row r="49" spans="1:4">
      <c r="A49" s="17">
        <v>1599</v>
      </c>
      <c r="B49" s="4" t="s">
        <v>149</v>
      </c>
      <c r="C49" s="4">
        <v>54</v>
      </c>
      <c r="D49" s="4" t="s">
        <v>148</v>
      </c>
    </row>
    <row r="50" spans="1:4">
      <c r="A50" s="17">
        <v>6724</v>
      </c>
      <c r="B50" s="4" t="s">
        <v>147</v>
      </c>
      <c r="C50" s="4">
        <v>25</v>
      </c>
      <c r="D50" s="4" t="s">
        <v>148</v>
      </c>
    </row>
    <row r="51" spans="1:4">
      <c r="A51" s="17">
        <v>3483</v>
      </c>
      <c r="B51" s="4" t="s">
        <v>147</v>
      </c>
      <c r="C51" s="4">
        <v>56</v>
      </c>
      <c r="D51" s="4" t="s">
        <v>148</v>
      </c>
    </row>
    <row r="52" spans="1:4">
      <c r="A52" s="17">
        <v>4345</v>
      </c>
      <c r="B52" s="4" t="s">
        <v>57</v>
      </c>
      <c r="C52" s="4">
        <v>45</v>
      </c>
      <c r="D52" s="4" t="s">
        <v>148</v>
      </c>
    </row>
    <row r="53" spans="1:4">
      <c r="A53" s="17">
        <v>4989</v>
      </c>
      <c r="B53" s="4" t="s">
        <v>155</v>
      </c>
      <c r="C53" s="4">
        <v>48</v>
      </c>
      <c r="D53" s="4" t="s">
        <v>150</v>
      </c>
    </row>
    <row r="54" spans="1:4">
      <c r="A54" s="17">
        <v>2106</v>
      </c>
      <c r="B54" s="4" t="s">
        <v>149</v>
      </c>
      <c r="C54" s="4">
        <v>46</v>
      </c>
      <c r="D54" s="4" t="s">
        <v>148</v>
      </c>
    </row>
    <row r="55" spans="1:4">
      <c r="A55" s="17">
        <v>6219</v>
      </c>
      <c r="B55" s="4" t="s">
        <v>152</v>
      </c>
      <c r="C55" s="4">
        <v>32</v>
      </c>
      <c r="D55" s="4" t="s">
        <v>148</v>
      </c>
    </row>
    <row r="56" spans="1:4">
      <c r="A56" s="17">
        <v>3625</v>
      </c>
      <c r="B56" s="4" t="s">
        <v>152</v>
      </c>
      <c r="C56" s="4">
        <v>34</v>
      </c>
      <c r="D56" s="4" t="s">
        <v>150</v>
      </c>
    </row>
    <row r="57" spans="1:4">
      <c r="A57" s="17">
        <v>3486</v>
      </c>
      <c r="B57" s="4" t="s">
        <v>152</v>
      </c>
      <c r="C57" s="4">
        <v>31</v>
      </c>
      <c r="D57" s="4" t="s">
        <v>150</v>
      </c>
    </row>
    <row r="58" spans="1:4">
      <c r="A58" s="17">
        <v>2510</v>
      </c>
      <c r="B58" s="4" t="s">
        <v>155</v>
      </c>
      <c r="C58" s="4">
        <v>59</v>
      </c>
      <c r="D58" s="4" t="s">
        <v>148</v>
      </c>
    </row>
    <row r="59" spans="1:4">
      <c r="A59" s="17">
        <v>5408</v>
      </c>
      <c r="B59" s="4" t="s">
        <v>57</v>
      </c>
      <c r="C59" s="4">
        <v>49</v>
      </c>
      <c r="D59" s="4" t="s">
        <v>150</v>
      </c>
    </row>
    <row r="60" spans="1:4">
      <c r="A60" s="17">
        <v>5560</v>
      </c>
      <c r="B60" s="4" t="s">
        <v>155</v>
      </c>
      <c r="C60" s="4">
        <v>51</v>
      </c>
      <c r="D60" s="4" t="s">
        <v>150</v>
      </c>
    </row>
    <row r="61" spans="1:4">
      <c r="A61" s="17">
        <v>5349</v>
      </c>
      <c r="B61" s="4" t="s">
        <v>57</v>
      </c>
      <c r="C61" s="4">
        <v>46</v>
      </c>
      <c r="D61" s="4" t="s">
        <v>150</v>
      </c>
    </row>
    <row r="62" spans="1:4">
      <c r="A62" s="17">
        <v>3092</v>
      </c>
      <c r="B62" s="4" t="s">
        <v>152</v>
      </c>
      <c r="C62" s="4">
        <v>54</v>
      </c>
      <c r="D62" s="4" t="s">
        <v>148</v>
      </c>
    </row>
    <row r="63" spans="1:4">
      <c r="A63" s="17">
        <v>5347</v>
      </c>
      <c r="B63" s="4" t="s">
        <v>152</v>
      </c>
      <c r="C63" s="4">
        <v>33</v>
      </c>
      <c r="D63" s="4" t="s">
        <v>148</v>
      </c>
    </row>
    <row r="64" spans="1:4">
      <c r="A64" s="17">
        <v>4880</v>
      </c>
      <c r="B64" s="4" t="s">
        <v>155</v>
      </c>
      <c r="C64" s="4">
        <v>43</v>
      </c>
      <c r="D64" s="4" t="s">
        <v>148</v>
      </c>
    </row>
    <row r="65" spans="1:4">
      <c r="A65" s="17">
        <v>1438</v>
      </c>
      <c r="B65" s="4" t="s">
        <v>149</v>
      </c>
      <c r="C65" s="4">
        <v>25</v>
      </c>
      <c r="D65" s="4" t="s">
        <v>150</v>
      </c>
    </row>
    <row r="66" spans="1:4">
      <c r="A66" s="17">
        <v>3086</v>
      </c>
      <c r="B66" s="4" t="s">
        <v>155</v>
      </c>
      <c r="C66" s="4">
        <v>57</v>
      </c>
      <c r="D66" s="4" t="s">
        <v>148</v>
      </c>
    </row>
    <row r="67" spans="1:4">
      <c r="A67" s="17">
        <v>6710</v>
      </c>
      <c r="B67" s="4" t="s">
        <v>147</v>
      </c>
      <c r="C67" s="4">
        <v>21</v>
      </c>
      <c r="D67" s="4" t="s">
        <v>148</v>
      </c>
    </row>
    <row r="68" spans="1:4">
      <c r="A68" s="17">
        <v>5196</v>
      </c>
      <c r="B68" s="4" t="s">
        <v>147</v>
      </c>
      <c r="C68" s="4">
        <v>48</v>
      </c>
      <c r="D68" s="4" t="s">
        <v>150</v>
      </c>
    </row>
    <row r="69" spans="1:4">
      <c r="A69" s="17">
        <v>3149</v>
      </c>
      <c r="B69" s="4" t="s">
        <v>149</v>
      </c>
      <c r="C69" s="4">
        <v>25</v>
      </c>
      <c r="D69" s="4" t="s">
        <v>148</v>
      </c>
    </row>
    <row r="70" spans="1:4">
      <c r="A70" s="17">
        <v>1440</v>
      </c>
      <c r="B70" s="4" t="s">
        <v>149</v>
      </c>
      <c r="C70" s="4">
        <v>55</v>
      </c>
      <c r="D70" s="4" t="s">
        <v>148</v>
      </c>
    </row>
    <row r="71" spans="1:4">
      <c r="A71" s="17">
        <v>4395</v>
      </c>
      <c r="B71" s="4" t="s">
        <v>152</v>
      </c>
      <c r="C71" s="4">
        <v>46</v>
      </c>
      <c r="D71" s="4" t="s">
        <v>150</v>
      </c>
    </row>
    <row r="72" spans="1:4">
      <c r="A72" s="17">
        <v>2685</v>
      </c>
      <c r="B72" s="4" t="s">
        <v>152</v>
      </c>
      <c r="C72" s="4">
        <v>23</v>
      </c>
      <c r="D72" s="4" t="s">
        <v>150</v>
      </c>
    </row>
    <row r="73" spans="1:4">
      <c r="A73" s="17">
        <v>4664</v>
      </c>
      <c r="B73" s="4" t="s">
        <v>155</v>
      </c>
      <c r="C73" s="4">
        <v>44</v>
      </c>
      <c r="D73" s="4" t="s">
        <v>150</v>
      </c>
    </row>
    <row r="74" spans="1:4">
      <c r="A74" s="17">
        <v>2416</v>
      </c>
      <c r="B74" s="4" t="s">
        <v>149</v>
      </c>
      <c r="C74" s="4">
        <v>47</v>
      </c>
      <c r="D74" s="4" t="s">
        <v>150</v>
      </c>
    </row>
    <row r="75" spans="1:4">
      <c r="A75" s="17">
        <v>4419</v>
      </c>
      <c r="B75" s="4" t="s">
        <v>152</v>
      </c>
      <c r="C75" s="4">
        <v>42</v>
      </c>
      <c r="D75" s="4" t="s">
        <v>148</v>
      </c>
    </row>
    <row r="76" spans="1:4">
      <c r="A76" s="17">
        <v>5785</v>
      </c>
      <c r="B76" s="4" t="s">
        <v>155</v>
      </c>
      <c r="C76" s="4">
        <v>31</v>
      </c>
      <c r="D76" s="4" t="s">
        <v>148</v>
      </c>
    </row>
    <row r="77" spans="1:4">
      <c r="A77" s="17">
        <v>3016</v>
      </c>
      <c r="B77" s="4" t="s">
        <v>152</v>
      </c>
      <c r="C77" s="4">
        <v>25</v>
      </c>
      <c r="D77" s="4" t="s">
        <v>150</v>
      </c>
    </row>
    <row r="78" spans="1:4">
      <c r="A78" s="17">
        <v>1607</v>
      </c>
      <c r="B78" s="4" t="s">
        <v>149</v>
      </c>
      <c r="C78" s="4">
        <v>53</v>
      </c>
      <c r="D78" s="4" t="s">
        <v>148</v>
      </c>
    </row>
    <row r="79" spans="1:4">
      <c r="A79" s="17">
        <v>4905</v>
      </c>
      <c r="B79" s="4" t="s">
        <v>155</v>
      </c>
      <c r="C79" s="4">
        <v>35</v>
      </c>
      <c r="D79" s="4" t="s">
        <v>148</v>
      </c>
    </row>
    <row r="80" spans="1:4">
      <c r="A80" s="17">
        <v>2603</v>
      </c>
      <c r="B80" s="4" t="s">
        <v>149</v>
      </c>
      <c r="C80" s="4">
        <v>47</v>
      </c>
      <c r="D80" s="4" t="s">
        <v>150</v>
      </c>
    </row>
    <row r="81" spans="1:4">
      <c r="A81" s="17">
        <v>5609</v>
      </c>
      <c r="B81" s="4" t="s">
        <v>147</v>
      </c>
      <c r="C81" s="4">
        <v>52</v>
      </c>
      <c r="D81" s="4" t="s">
        <v>150</v>
      </c>
    </row>
    <row r="82" spans="1:4">
      <c r="A82" s="17">
        <v>6052</v>
      </c>
      <c r="B82" s="4" t="s">
        <v>57</v>
      </c>
      <c r="C82" s="4">
        <v>24</v>
      </c>
      <c r="D82" s="4" t="s">
        <v>148</v>
      </c>
    </row>
    <row r="83" spans="1:4">
      <c r="A83" s="17">
        <v>4816</v>
      </c>
      <c r="B83" s="4" t="s">
        <v>155</v>
      </c>
      <c r="C83" s="4">
        <v>41</v>
      </c>
      <c r="D83" s="4" t="s">
        <v>150</v>
      </c>
    </row>
    <row r="84" spans="1:4">
      <c r="A84" s="17">
        <v>2566</v>
      </c>
      <c r="B84" s="4" t="s">
        <v>149</v>
      </c>
      <c r="C84" s="4">
        <v>48</v>
      </c>
      <c r="D84" s="4" t="s">
        <v>150</v>
      </c>
    </row>
    <row r="85" spans="1:4">
      <c r="A85" s="17">
        <v>4393</v>
      </c>
      <c r="B85" s="4" t="s">
        <v>57</v>
      </c>
      <c r="C85" s="4">
        <v>44</v>
      </c>
      <c r="D85" s="4" t="s">
        <v>148</v>
      </c>
    </row>
    <row r="86" spans="1:4">
      <c r="A86" s="17">
        <v>1659</v>
      </c>
      <c r="B86" s="4" t="s">
        <v>149</v>
      </c>
      <c r="C86" s="4">
        <v>53</v>
      </c>
      <c r="D86" s="4" t="s">
        <v>148</v>
      </c>
    </row>
    <row r="87" spans="1:4">
      <c r="A87" s="17">
        <v>6398</v>
      </c>
      <c r="B87" s="4" t="s">
        <v>57</v>
      </c>
      <c r="C87" s="4">
        <v>59</v>
      </c>
      <c r="D87" s="4" t="s">
        <v>150</v>
      </c>
    </row>
    <row r="88" spans="1:4">
      <c r="A88" s="17">
        <v>6045</v>
      </c>
      <c r="B88" s="4" t="s">
        <v>57</v>
      </c>
      <c r="C88" s="4">
        <v>57</v>
      </c>
      <c r="D88" s="4" t="s">
        <v>150</v>
      </c>
    </row>
    <row r="89" spans="1:4">
      <c r="A89" s="17">
        <v>3594</v>
      </c>
      <c r="B89" s="4" t="s">
        <v>147</v>
      </c>
      <c r="C89" s="4">
        <v>55</v>
      </c>
      <c r="D89" s="4" t="s">
        <v>148</v>
      </c>
    </row>
    <row r="90" spans="1:4">
      <c r="A90" s="17">
        <v>3159</v>
      </c>
      <c r="B90" s="4" t="s">
        <v>147</v>
      </c>
      <c r="C90" s="4">
        <v>58</v>
      </c>
      <c r="D90" s="4" t="s">
        <v>148</v>
      </c>
    </row>
    <row r="91" spans="1:4">
      <c r="A91" s="17">
        <v>2094</v>
      </c>
      <c r="B91" s="4" t="s">
        <v>149</v>
      </c>
      <c r="C91" s="4">
        <v>38</v>
      </c>
      <c r="D91" s="4" t="s">
        <v>150</v>
      </c>
    </row>
    <row r="92" spans="1:4">
      <c r="A92" s="17">
        <v>5915</v>
      </c>
      <c r="B92" s="4" t="s">
        <v>57</v>
      </c>
      <c r="C92" s="4">
        <v>29</v>
      </c>
      <c r="D92" s="4" t="s">
        <v>148</v>
      </c>
    </row>
    <row r="93" spans="1:4">
      <c r="A93" s="17">
        <v>4053</v>
      </c>
      <c r="B93" s="4" t="s">
        <v>57</v>
      </c>
      <c r="C93" s="4">
        <v>43</v>
      </c>
      <c r="D93" s="4" t="s">
        <v>148</v>
      </c>
    </row>
    <row r="94" spans="1:4">
      <c r="A94" s="17">
        <v>1805</v>
      </c>
      <c r="B94" s="4" t="s">
        <v>149</v>
      </c>
      <c r="C94" s="4">
        <v>33</v>
      </c>
      <c r="D94" s="4" t="s">
        <v>150</v>
      </c>
    </row>
    <row r="95" spans="1:4">
      <c r="A95" s="17">
        <v>6283</v>
      </c>
      <c r="B95" s="4" t="s">
        <v>57</v>
      </c>
      <c r="C95" s="4">
        <v>22</v>
      </c>
      <c r="D95" s="4" t="s">
        <v>148</v>
      </c>
    </row>
    <row r="96" spans="1:4">
      <c r="A96" s="17">
        <v>5637</v>
      </c>
      <c r="B96" s="4" t="s">
        <v>147</v>
      </c>
      <c r="C96" s="4">
        <v>52</v>
      </c>
      <c r="D96" s="4" t="s">
        <v>150</v>
      </c>
    </row>
    <row r="97" spans="1:4">
      <c r="A97" s="17">
        <v>2217</v>
      </c>
      <c r="B97" s="4" t="s">
        <v>149</v>
      </c>
      <c r="C97" s="4">
        <v>39</v>
      </c>
      <c r="D97" s="4" t="s">
        <v>150</v>
      </c>
    </row>
    <row r="98" spans="1:4">
      <c r="A98" s="17">
        <v>5356</v>
      </c>
      <c r="B98" s="4" t="s">
        <v>147</v>
      </c>
      <c r="C98" s="4">
        <v>52</v>
      </c>
      <c r="D98" s="4" t="s">
        <v>150</v>
      </c>
    </row>
    <row r="99" spans="1:4">
      <c r="A99" s="17">
        <v>4600</v>
      </c>
      <c r="B99" s="4" t="s">
        <v>57</v>
      </c>
      <c r="C99" s="4">
        <v>48</v>
      </c>
      <c r="D99" s="4" t="s">
        <v>150</v>
      </c>
    </row>
    <row r="100" spans="1:4">
      <c r="A100" s="17">
        <v>6290</v>
      </c>
      <c r="B100" s="4" t="s">
        <v>155</v>
      </c>
      <c r="C100" s="4">
        <v>24</v>
      </c>
      <c r="D100" s="4" t="s">
        <v>148</v>
      </c>
    </row>
    <row r="101" spans="1:4">
      <c r="A101" s="17">
        <v>6017</v>
      </c>
      <c r="B101" s="4" t="s">
        <v>152</v>
      </c>
      <c r="C101" s="4">
        <v>28</v>
      </c>
      <c r="D101" s="4" t="s">
        <v>148</v>
      </c>
    </row>
    <row r="102" spans="1:4">
      <c r="A102" s="17">
        <v>2961</v>
      </c>
      <c r="B102" s="4" t="s">
        <v>152</v>
      </c>
      <c r="C102" s="4">
        <v>58</v>
      </c>
      <c r="D102" s="4" t="s">
        <v>148</v>
      </c>
    </row>
    <row r="103" spans="1:4">
      <c r="A103" s="17">
        <v>5855</v>
      </c>
      <c r="B103" s="4" t="s">
        <v>152</v>
      </c>
      <c r="C103" s="4">
        <v>29</v>
      </c>
      <c r="D103" s="4" t="s">
        <v>148</v>
      </c>
    </row>
    <row r="104" spans="1:4">
      <c r="A104" s="17">
        <v>3088</v>
      </c>
      <c r="B104" s="4" t="s">
        <v>147</v>
      </c>
      <c r="C104" s="4">
        <v>56</v>
      </c>
      <c r="D104" s="4" t="s">
        <v>148</v>
      </c>
    </row>
    <row r="105" spans="1:4">
      <c r="A105" s="17">
        <v>2872</v>
      </c>
      <c r="B105" s="4" t="s">
        <v>152</v>
      </c>
      <c r="C105" s="4">
        <v>57</v>
      </c>
      <c r="D105" s="4" t="s">
        <v>148</v>
      </c>
    </row>
    <row r="106" spans="1:4">
      <c r="A106" s="17">
        <v>3448</v>
      </c>
      <c r="B106" s="4" t="s">
        <v>149</v>
      </c>
      <c r="C106" s="4">
        <v>61</v>
      </c>
      <c r="D106" s="4" t="s">
        <v>150</v>
      </c>
    </row>
    <row r="107" spans="1:4">
      <c r="A107" s="17">
        <v>2696</v>
      </c>
      <c r="B107" s="4" t="s">
        <v>155</v>
      </c>
      <c r="C107" s="4">
        <v>62</v>
      </c>
      <c r="D107" s="4" t="s">
        <v>148</v>
      </c>
    </row>
    <row r="108" spans="1:4">
      <c r="A108" s="17">
        <v>2690</v>
      </c>
      <c r="B108" s="4" t="s">
        <v>149</v>
      </c>
      <c r="C108" s="4">
        <v>31</v>
      </c>
      <c r="D108" s="4" t="s">
        <v>148</v>
      </c>
    </row>
    <row r="109" spans="1:4">
      <c r="A109" s="17">
        <v>3387</v>
      </c>
      <c r="B109" s="4" t="s">
        <v>152</v>
      </c>
      <c r="C109" s="4">
        <v>32</v>
      </c>
      <c r="D109" s="4" t="s">
        <v>150</v>
      </c>
    </row>
    <row r="110" spans="1:4">
      <c r="A110" s="17">
        <v>4813</v>
      </c>
      <c r="B110" s="4" t="s">
        <v>155</v>
      </c>
      <c r="C110" s="4">
        <v>41</v>
      </c>
      <c r="D110" s="4" t="s">
        <v>148</v>
      </c>
    </row>
    <row r="111" spans="1:4">
      <c r="A111" s="17">
        <v>6164</v>
      </c>
      <c r="B111" s="4" t="s">
        <v>152</v>
      </c>
      <c r="C111" s="4">
        <v>26</v>
      </c>
      <c r="D111" s="4" t="s">
        <v>148</v>
      </c>
    </row>
    <row r="112" spans="1:4">
      <c r="A112" s="17">
        <v>3419</v>
      </c>
      <c r="B112" s="4" t="s">
        <v>57</v>
      </c>
      <c r="C112" s="4">
        <v>53</v>
      </c>
      <c r="D112" s="4" t="s">
        <v>148</v>
      </c>
    </row>
    <row r="113" spans="1:4">
      <c r="A113" s="17">
        <v>2031</v>
      </c>
      <c r="B113" s="4" t="s">
        <v>149</v>
      </c>
      <c r="C113" s="4">
        <v>49</v>
      </c>
      <c r="D113" s="4" t="s">
        <v>148</v>
      </c>
    </row>
    <row r="114" spans="1:4">
      <c r="A114" s="17">
        <v>1990</v>
      </c>
      <c r="B114" s="4" t="s">
        <v>149</v>
      </c>
      <c r="C114" s="4">
        <v>38</v>
      </c>
      <c r="D114" s="4" t="s">
        <v>150</v>
      </c>
    </row>
    <row r="115" spans="1:4">
      <c r="A115" s="17">
        <v>4735</v>
      </c>
      <c r="B115" s="4" t="s">
        <v>152</v>
      </c>
      <c r="C115" s="4">
        <v>44</v>
      </c>
      <c r="D115" s="4" t="s">
        <v>150</v>
      </c>
    </row>
    <row r="116" spans="1:4">
      <c r="A116" s="17">
        <v>4820</v>
      </c>
      <c r="B116" s="4" t="s">
        <v>57</v>
      </c>
      <c r="C116" s="4">
        <v>43</v>
      </c>
      <c r="D116" s="4" t="s">
        <v>150</v>
      </c>
    </row>
    <row r="117" spans="1:4">
      <c r="A117" s="17">
        <v>2677</v>
      </c>
      <c r="B117" s="4" t="s">
        <v>155</v>
      </c>
      <c r="C117" s="4">
        <v>59</v>
      </c>
      <c r="D117" s="4" t="s">
        <v>148</v>
      </c>
    </row>
    <row r="118" spans="1:4">
      <c r="A118" s="17">
        <v>6109</v>
      </c>
      <c r="B118" s="4" t="s">
        <v>155</v>
      </c>
      <c r="C118" s="4">
        <v>58</v>
      </c>
      <c r="D118" s="4" t="s">
        <v>150</v>
      </c>
    </row>
    <row r="119" spans="1:4">
      <c r="A119" s="17">
        <v>4052</v>
      </c>
      <c r="B119" s="4" t="s">
        <v>147</v>
      </c>
      <c r="C119" s="4">
        <v>34</v>
      </c>
      <c r="D119" s="4" t="s">
        <v>150</v>
      </c>
    </row>
    <row r="120" spans="1:4">
      <c r="A120" s="17">
        <v>2805</v>
      </c>
      <c r="B120" s="4" t="s">
        <v>57</v>
      </c>
      <c r="C120" s="4">
        <v>58</v>
      </c>
      <c r="D120" s="4" t="s">
        <v>148</v>
      </c>
    </row>
    <row r="121" spans="1:4">
      <c r="A121" s="17">
        <v>4618</v>
      </c>
      <c r="B121" s="4" t="s">
        <v>147</v>
      </c>
      <c r="C121" s="4">
        <v>41</v>
      </c>
      <c r="D121" s="4" t="s">
        <v>150</v>
      </c>
    </row>
    <row r="122" spans="1:4">
      <c r="A122" s="17">
        <v>2588</v>
      </c>
      <c r="B122" s="4" t="s">
        <v>147</v>
      </c>
      <c r="C122" s="4">
        <v>59</v>
      </c>
      <c r="D122" s="4" t="s">
        <v>148</v>
      </c>
    </row>
    <row r="123" spans="1:4">
      <c r="A123" s="17">
        <v>2574</v>
      </c>
      <c r="B123" s="4" t="s">
        <v>152</v>
      </c>
      <c r="C123" s="4">
        <v>24</v>
      </c>
      <c r="D123" s="4" t="s">
        <v>150</v>
      </c>
    </row>
    <row r="124" spans="1:4">
      <c r="A124" s="17">
        <v>3853</v>
      </c>
      <c r="B124" s="4" t="s">
        <v>147</v>
      </c>
      <c r="C124" s="4">
        <v>49</v>
      </c>
      <c r="D124" s="4" t="s">
        <v>148</v>
      </c>
    </row>
    <row r="125" spans="1:4">
      <c r="A125" s="17">
        <v>4299</v>
      </c>
      <c r="B125" s="4" t="s">
        <v>155</v>
      </c>
      <c r="C125" s="4">
        <v>48</v>
      </c>
      <c r="D125" s="4" t="s">
        <v>148</v>
      </c>
    </row>
    <row r="126" spans="1:4">
      <c r="A126" s="17">
        <v>2803</v>
      </c>
      <c r="B126" s="4" t="s">
        <v>149</v>
      </c>
      <c r="C126" s="4">
        <v>58</v>
      </c>
      <c r="D126" s="4" t="s">
        <v>150</v>
      </c>
    </row>
    <row r="127" spans="1:4">
      <c r="A127" s="17">
        <v>1766</v>
      </c>
      <c r="B127" s="4" t="s">
        <v>149</v>
      </c>
      <c r="C127" s="4">
        <v>32</v>
      </c>
      <c r="D127" s="4" t="s">
        <v>150</v>
      </c>
    </row>
    <row r="128" spans="1:4">
      <c r="A128" s="17">
        <v>2283</v>
      </c>
      <c r="B128" s="4" t="s">
        <v>149</v>
      </c>
      <c r="C128" s="4">
        <v>47</v>
      </c>
      <c r="D128" s="4" t="s">
        <v>148</v>
      </c>
    </row>
    <row r="129" spans="1:4">
      <c r="A129" s="17">
        <v>4054</v>
      </c>
      <c r="B129" s="4" t="s">
        <v>155</v>
      </c>
      <c r="C129" s="4">
        <v>37</v>
      </c>
      <c r="D129" s="4" t="s">
        <v>150</v>
      </c>
    </row>
    <row r="130" spans="1:4">
      <c r="A130" s="17">
        <v>2288</v>
      </c>
      <c r="B130" s="4" t="s">
        <v>155</v>
      </c>
      <c r="C130" s="4">
        <v>62</v>
      </c>
      <c r="D130" s="4" t="s">
        <v>148</v>
      </c>
    </row>
    <row r="131" spans="1:4">
      <c r="A131" s="17">
        <v>2868</v>
      </c>
      <c r="B131" s="4" t="s">
        <v>152</v>
      </c>
      <c r="C131" s="4">
        <v>61</v>
      </c>
      <c r="D131" s="4" t="s">
        <v>148</v>
      </c>
    </row>
    <row r="132" spans="1:4">
      <c r="A132" s="17">
        <v>3091</v>
      </c>
      <c r="B132" s="4" t="s">
        <v>155</v>
      </c>
      <c r="C132" s="4">
        <v>57</v>
      </c>
      <c r="D132" s="4" t="s">
        <v>148</v>
      </c>
    </row>
    <row r="133" spans="1:4">
      <c r="A133" s="17">
        <v>6125</v>
      </c>
      <c r="B133" s="4" t="s">
        <v>152</v>
      </c>
      <c r="C133" s="4">
        <v>21</v>
      </c>
      <c r="D133" s="4" t="s">
        <v>148</v>
      </c>
    </row>
    <row r="134" spans="1:4">
      <c r="A134" s="17">
        <v>1840</v>
      </c>
      <c r="B134" s="4" t="s">
        <v>149</v>
      </c>
      <c r="C134" s="4">
        <v>45</v>
      </c>
      <c r="D134" s="4" t="s">
        <v>148</v>
      </c>
    </row>
    <row r="135" spans="1:4">
      <c r="A135" s="17">
        <v>5834</v>
      </c>
      <c r="B135" s="4" t="s">
        <v>152</v>
      </c>
      <c r="C135" s="4">
        <v>55</v>
      </c>
      <c r="D135" s="4" t="s">
        <v>150</v>
      </c>
    </row>
    <row r="136" spans="1:4">
      <c r="A136" s="17">
        <v>5913</v>
      </c>
      <c r="B136" s="4" t="s">
        <v>155</v>
      </c>
      <c r="C136" s="4">
        <v>59</v>
      </c>
      <c r="D136" s="4" t="s">
        <v>150</v>
      </c>
    </row>
    <row r="137" spans="1:4">
      <c r="A137" s="17">
        <v>2540</v>
      </c>
      <c r="B137" s="4" t="s">
        <v>155</v>
      </c>
      <c r="C137" s="4">
        <v>59</v>
      </c>
      <c r="D137" s="4" t="s">
        <v>148</v>
      </c>
    </row>
    <row r="138" spans="1:4">
      <c r="A138" s="17">
        <v>2479</v>
      </c>
      <c r="B138" s="4" t="s">
        <v>149</v>
      </c>
      <c r="C138" s="4">
        <v>37</v>
      </c>
      <c r="D138" s="4" t="s">
        <v>148</v>
      </c>
    </row>
    <row r="139" spans="1:4">
      <c r="A139" s="17">
        <v>3892</v>
      </c>
      <c r="B139" s="4" t="s">
        <v>57</v>
      </c>
      <c r="C139" s="4">
        <v>46</v>
      </c>
      <c r="D139" s="4" t="s">
        <v>148</v>
      </c>
    </row>
    <row r="140" spans="1:4">
      <c r="A140" s="17">
        <v>2484</v>
      </c>
      <c r="B140" s="4" t="s">
        <v>152</v>
      </c>
      <c r="C140" s="4">
        <v>24</v>
      </c>
      <c r="D140" s="4" t="s">
        <v>150</v>
      </c>
    </row>
    <row r="141" spans="1:4">
      <c r="A141" s="17">
        <v>4799</v>
      </c>
      <c r="B141" s="4" t="s">
        <v>147</v>
      </c>
      <c r="C141" s="4">
        <v>48</v>
      </c>
      <c r="D141" s="4" t="s">
        <v>150</v>
      </c>
    </row>
    <row r="142" spans="1:4">
      <c r="A142" s="17">
        <v>4728</v>
      </c>
      <c r="B142" s="4" t="s">
        <v>147</v>
      </c>
      <c r="C142" s="4">
        <v>40</v>
      </c>
      <c r="D142" s="4" t="s">
        <v>148</v>
      </c>
    </row>
    <row r="143" spans="1:4">
      <c r="A143" s="17">
        <v>4945</v>
      </c>
      <c r="B143" s="4" t="s">
        <v>152</v>
      </c>
      <c r="C143" s="4">
        <v>44</v>
      </c>
      <c r="D143" s="4" t="s">
        <v>150</v>
      </c>
    </row>
    <row r="144" spans="1:4">
      <c r="A144" s="17">
        <v>2525</v>
      </c>
      <c r="B144" s="4" t="s">
        <v>57</v>
      </c>
      <c r="C144" s="4">
        <v>58</v>
      </c>
      <c r="D144" s="4" t="s">
        <v>148</v>
      </c>
    </row>
    <row r="145" spans="1:4">
      <c r="A145" s="17">
        <v>2310</v>
      </c>
      <c r="B145" s="4" t="s">
        <v>147</v>
      </c>
      <c r="C145" s="4">
        <v>22</v>
      </c>
      <c r="D145" s="4" t="s">
        <v>150</v>
      </c>
    </row>
    <row r="146" spans="1:4">
      <c r="A146" s="17">
        <v>4967</v>
      </c>
      <c r="B146" s="4" t="s">
        <v>152</v>
      </c>
      <c r="C146" s="4">
        <v>45</v>
      </c>
      <c r="D146" s="4" t="s">
        <v>150</v>
      </c>
    </row>
    <row r="147" spans="1:4">
      <c r="A147" s="17">
        <v>5319</v>
      </c>
      <c r="B147" s="4" t="s">
        <v>155</v>
      </c>
      <c r="C147" s="4">
        <v>36</v>
      </c>
      <c r="D147" s="4" t="s">
        <v>148</v>
      </c>
    </row>
    <row r="148" spans="1:4">
      <c r="A148" s="17">
        <v>5822</v>
      </c>
      <c r="B148" s="4" t="s">
        <v>152</v>
      </c>
      <c r="C148" s="4">
        <v>55</v>
      </c>
      <c r="D148" s="4" t="s">
        <v>150</v>
      </c>
    </row>
    <row r="149" spans="1:4">
      <c r="A149" s="17">
        <v>6045</v>
      </c>
      <c r="B149" s="4" t="s">
        <v>147</v>
      </c>
      <c r="C149" s="4">
        <v>24</v>
      </c>
      <c r="D149" s="4" t="s">
        <v>148</v>
      </c>
    </row>
    <row r="150" spans="1:4">
      <c r="A150" s="17">
        <v>3984</v>
      </c>
      <c r="B150" s="4" t="s">
        <v>57</v>
      </c>
      <c r="C150" s="4">
        <v>48</v>
      </c>
      <c r="D150" s="4" t="s">
        <v>148</v>
      </c>
    </row>
    <row r="151" spans="1:4">
      <c r="A151" s="17">
        <v>5792</v>
      </c>
      <c r="B151" s="4" t="s">
        <v>155</v>
      </c>
      <c r="C151" s="4">
        <v>53</v>
      </c>
      <c r="D151" s="4" t="s">
        <v>150</v>
      </c>
    </row>
    <row r="152" spans="1:4">
      <c r="A152" s="17">
        <v>3718</v>
      </c>
      <c r="B152" s="4" t="s">
        <v>152</v>
      </c>
      <c r="C152" s="4">
        <v>53</v>
      </c>
      <c r="D152" s="4" t="s">
        <v>148</v>
      </c>
    </row>
    <row r="153" spans="1:4">
      <c r="A153" s="17">
        <v>4264</v>
      </c>
      <c r="B153" s="4" t="s">
        <v>152</v>
      </c>
      <c r="C153" s="4">
        <v>42</v>
      </c>
      <c r="D153" s="4" t="s">
        <v>150</v>
      </c>
    </row>
    <row r="154" spans="1:4">
      <c r="A154" s="17">
        <v>3371</v>
      </c>
      <c r="B154" s="4" t="s">
        <v>155</v>
      </c>
      <c r="C154" s="4">
        <v>34</v>
      </c>
      <c r="D154" s="4" t="s">
        <v>150</v>
      </c>
    </row>
    <row r="155" spans="1:4">
      <c r="A155" s="17">
        <v>2568</v>
      </c>
      <c r="B155" s="4" t="s">
        <v>57</v>
      </c>
      <c r="C155" s="4">
        <v>22</v>
      </c>
      <c r="D155" s="4" t="s">
        <v>150</v>
      </c>
    </row>
    <row r="156" spans="1:4">
      <c r="A156" s="17">
        <v>5613</v>
      </c>
      <c r="B156" s="4" t="s">
        <v>155</v>
      </c>
      <c r="C156" s="4">
        <v>53</v>
      </c>
      <c r="D156" s="4" t="s">
        <v>150</v>
      </c>
    </row>
    <row r="157" spans="1:4">
      <c r="A157" s="17">
        <v>2416</v>
      </c>
      <c r="B157" s="4" t="s">
        <v>149</v>
      </c>
      <c r="C157" s="4">
        <v>33</v>
      </c>
      <c r="D157" s="4" t="s">
        <v>148</v>
      </c>
    </row>
    <row r="158" spans="1:4">
      <c r="A158" s="17">
        <v>5178</v>
      </c>
      <c r="B158" s="4" t="s">
        <v>57</v>
      </c>
      <c r="C158" s="4">
        <v>52</v>
      </c>
      <c r="D158" s="4" t="s">
        <v>150</v>
      </c>
    </row>
    <row r="159" spans="1:4">
      <c r="A159" s="17">
        <v>3186</v>
      </c>
      <c r="B159" s="4" t="s">
        <v>147</v>
      </c>
      <c r="C159" s="4">
        <v>31</v>
      </c>
      <c r="D159" s="4" t="s">
        <v>150</v>
      </c>
    </row>
    <row r="160" spans="1:4">
      <c r="A160" s="17">
        <v>4993</v>
      </c>
      <c r="B160" s="4" t="s">
        <v>147</v>
      </c>
      <c r="C160" s="4">
        <v>53</v>
      </c>
      <c r="D160" s="4" t="s">
        <v>150</v>
      </c>
    </row>
    <row r="161" spans="1:4">
      <c r="A161" s="17">
        <v>5099</v>
      </c>
      <c r="B161" s="4" t="s">
        <v>152</v>
      </c>
      <c r="C161" s="4">
        <v>48</v>
      </c>
      <c r="D161" s="4" t="s">
        <v>150</v>
      </c>
    </row>
    <row r="162" spans="1:4">
      <c r="A162" s="17">
        <v>2539</v>
      </c>
      <c r="B162" s="4" t="s">
        <v>152</v>
      </c>
      <c r="C162" s="4">
        <v>62</v>
      </c>
      <c r="D162" s="4" t="s">
        <v>148</v>
      </c>
    </row>
    <row r="163" spans="1:4">
      <c r="A163" s="17">
        <v>6418</v>
      </c>
      <c r="B163" s="4" t="s">
        <v>155</v>
      </c>
      <c r="C163" s="4">
        <v>22</v>
      </c>
      <c r="D163" s="4" t="s">
        <v>148</v>
      </c>
    </row>
    <row r="164" spans="1:4">
      <c r="A164" s="17">
        <v>6048</v>
      </c>
      <c r="B164" s="4" t="s">
        <v>155</v>
      </c>
      <c r="C164" s="4">
        <v>62</v>
      </c>
      <c r="D164" s="4" t="s">
        <v>150</v>
      </c>
    </row>
    <row r="165" spans="1:4">
      <c r="A165" s="17">
        <v>4701</v>
      </c>
      <c r="B165" s="4" t="s">
        <v>147</v>
      </c>
      <c r="C165" s="4">
        <v>39</v>
      </c>
      <c r="D165" s="4" t="s">
        <v>148</v>
      </c>
    </row>
    <row r="166" spans="1:4">
      <c r="A166" s="17">
        <v>2825</v>
      </c>
      <c r="B166" s="4" t="s">
        <v>155</v>
      </c>
      <c r="C166" s="4">
        <v>59</v>
      </c>
      <c r="D166" s="4" t="s">
        <v>148</v>
      </c>
    </row>
    <row r="167" spans="1:4">
      <c r="A167" s="17">
        <v>3048</v>
      </c>
      <c r="B167" s="4" t="s">
        <v>147</v>
      </c>
      <c r="C167" s="4">
        <v>54</v>
      </c>
      <c r="D167" s="4" t="s">
        <v>148</v>
      </c>
    </row>
    <row r="168" spans="1:4">
      <c r="A168" s="17">
        <v>2994</v>
      </c>
      <c r="B168" s="4" t="s">
        <v>57</v>
      </c>
      <c r="C168" s="4">
        <v>62</v>
      </c>
      <c r="D168" s="4" t="s">
        <v>148</v>
      </c>
    </row>
    <row r="169" spans="1:4">
      <c r="A169" s="17">
        <v>3006</v>
      </c>
      <c r="B169" s="4" t="s">
        <v>155</v>
      </c>
      <c r="C169" s="4">
        <v>30</v>
      </c>
      <c r="D169" s="4" t="s">
        <v>150</v>
      </c>
    </row>
    <row r="170" spans="1:4">
      <c r="A170" s="17">
        <v>2930</v>
      </c>
      <c r="B170" s="4" t="s">
        <v>149</v>
      </c>
      <c r="C170" s="4">
        <v>52</v>
      </c>
      <c r="D170" s="4" t="s">
        <v>150</v>
      </c>
    </row>
    <row r="171" spans="1:4">
      <c r="A171" s="17">
        <v>6231</v>
      </c>
      <c r="B171" s="4" t="s">
        <v>155</v>
      </c>
      <c r="C171" s="4">
        <v>54</v>
      </c>
      <c r="D171" s="4" t="s">
        <v>150</v>
      </c>
    </row>
    <row r="172" spans="1:4">
      <c r="A172" s="17">
        <v>1895</v>
      </c>
      <c r="B172" s="4" t="s">
        <v>149</v>
      </c>
      <c r="C172" s="4">
        <v>38</v>
      </c>
      <c r="D172" s="4" t="s">
        <v>150</v>
      </c>
    </row>
    <row r="173" spans="1:4">
      <c r="A173" s="17">
        <v>1731</v>
      </c>
      <c r="B173" s="4" t="s">
        <v>149</v>
      </c>
      <c r="C173" s="4">
        <v>49</v>
      </c>
      <c r="D173" s="4" t="s">
        <v>148</v>
      </c>
    </row>
    <row r="174" spans="1:4">
      <c r="A174" s="17">
        <v>3226</v>
      </c>
      <c r="B174" s="4" t="s">
        <v>57</v>
      </c>
      <c r="C174" s="4">
        <v>56</v>
      </c>
      <c r="D174" s="4" t="s">
        <v>148</v>
      </c>
    </row>
    <row r="175" spans="1:4">
      <c r="A175" s="17">
        <v>5407</v>
      </c>
      <c r="B175" s="4" t="s">
        <v>147</v>
      </c>
      <c r="C175" s="4">
        <v>33</v>
      </c>
      <c r="D175" s="4" t="s">
        <v>148</v>
      </c>
    </row>
    <row r="176" spans="1:4">
      <c r="A176" s="17">
        <v>4272</v>
      </c>
      <c r="B176" s="4" t="s">
        <v>152</v>
      </c>
      <c r="C176" s="4">
        <v>42</v>
      </c>
      <c r="D176" s="4" t="s">
        <v>148</v>
      </c>
    </row>
    <row r="177" spans="1:4">
      <c r="A177" s="17">
        <v>3789</v>
      </c>
      <c r="B177" s="4" t="s">
        <v>57</v>
      </c>
      <c r="C177" s="4">
        <v>49</v>
      </c>
      <c r="D177" s="4" t="s">
        <v>148</v>
      </c>
    </row>
    <row r="178" spans="1:4">
      <c r="A178" s="17">
        <v>2803</v>
      </c>
      <c r="B178" s="4" t="s">
        <v>147</v>
      </c>
      <c r="C178" s="4">
        <v>59</v>
      </c>
      <c r="D178" s="4" t="s">
        <v>148</v>
      </c>
    </row>
    <row r="179" spans="1:4">
      <c r="A179" s="17">
        <v>4084</v>
      </c>
      <c r="B179" s="4" t="s">
        <v>147</v>
      </c>
      <c r="C179" s="4">
        <v>41</v>
      </c>
      <c r="D179" s="4" t="s">
        <v>150</v>
      </c>
    </row>
    <row r="180" spans="1:4">
      <c r="A180" s="17">
        <v>4381</v>
      </c>
      <c r="B180" s="4" t="s">
        <v>155</v>
      </c>
      <c r="C180" s="4">
        <v>43</v>
      </c>
      <c r="D180" s="4" t="s">
        <v>148</v>
      </c>
    </row>
    <row r="181" spans="1:4">
      <c r="A181" s="17">
        <v>2391</v>
      </c>
      <c r="B181" s="4" t="s">
        <v>57</v>
      </c>
      <c r="C181" s="4">
        <v>25</v>
      </c>
      <c r="D181" s="4" t="s">
        <v>150</v>
      </c>
    </row>
    <row r="182" spans="1:4">
      <c r="A182" s="17">
        <v>5262</v>
      </c>
      <c r="B182" s="4" t="s">
        <v>147</v>
      </c>
      <c r="C182" s="4">
        <v>52</v>
      </c>
      <c r="D182" s="4" t="s">
        <v>150</v>
      </c>
    </row>
    <row r="183" spans="1:4">
      <c r="A183" s="17">
        <v>2424</v>
      </c>
      <c r="B183" s="4" t="s">
        <v>149</v>
      </c>
      <c r="C183" s="4">
        <v>45</v>
      </c>
      <c r="D183" s="4" t="s">
        <v>150</v>
      </c>
    </row>
    <row r="184" spans="1:4">
      <c r="A184" s="17">
        <v>2999</v>
      </c>
      <c r="B184" s="4" t="s">
        <v>57</v>
      </c>
      <c r="C184" s="4">
        <v>29</v>
      </c>
      <c r="D184" s="4" t="s">
        <v>150</v>
      </c>
    </row>
    <row r="185" spans="1:4">
      <c r="A185" s="17">
        <v>4700</v>
      </c>
      <c r="B185" s="4" t="s">
        <v>152</v>
      </c>
      <c r="C185" s="4">
        <v>39</v>
      </c>
      <c r="D185" s="4" t="s">
        <v>148</v>
      </c>
    </row>
    <row r="186" spans="1:4">
      <c r="A186" s="17">
        <v>5626</v>
      </c>
      <c r="B186" s="4" t="s">
        <v>147</v>
      </c>
      <c r="C186" s="4">
        <v>54</v>
      </c>
      <c r="D186" s="4" t="s">
        <v>150</v>
      </c>
    </row>
    <row r="187" spans="1:4">
      <c r="A187" s="17">
        <v>1215</v>
      </c>
      <c r="B187" s="4" t="s">
        <v>149</v>
      </c>
      <c r="C187" s="4">
        <v>22</v>
      </c>
      <c r="D187" s="4" t="s">
        <v>150</v>
      </c>
    </row>
    <row r="188" spans="1:4">
      <c r="A188" s="17">
        <v>2026</v>
      </c>
      <c r="B188" s="4" t="s">
        <v>149</v>
      </c>
      <c r="C188" s="4">
        <v>39</v>
      </c>
      <c r="D188" s="4" t="s">
        <v>150</v>
      </c>
    </row>
    <row r="189" spans="1:4">
      <c r="A189" s="17">
        <v>3204</v>
      </c>
      <c r="B189" s="4" t="s">
        <v>57</v>
      </c>
      <c r="C189" s="4">
        <v>58</v>
      </c>
      <c r="D189" s="4" t="s">
        <v>148</v>
      </c>
    </row>
    <row r="190" spans="1:4">
      <c r="A190" s="17">
        <v>2246</v>
      </c>
      <c r="B190" s="4" t="s">
        <v>152</v>
      </c>
      <c r="C190" s="4">
        <v>25</v>
      </c>
      <c r="D190" s="4" t="s">
        <v>150</v>
      </c>
    </row>
    <row r="191" spans="1:4">
      <c r="A191" s="17">
        <v>5567</v>
      </c>
      <c r="B191" s="4" t="s">
        <v>57</v>
      </c>
      <c r="C191" s="4">
        <v>55</v>
      </c>
      <c r="D191" s="4" t="s">
        <v>150</v>
      </c>
    </row>
    <row r="192" spans="1:4">
      <c r="A192" s="17">
        <v>4672</v>
      </c>
      <c r="B192" s="4" t="s">
        <v>152</v>
      </c>
      <c r="C192" s="4">
        <v>40</v>
      </c>
      <c r="D192" s="4" t="s">
        <v>150</v>
      </c>
    </row>
    <row r="193" spans="1:4">
      <c r="A193" s="17">
        <v>6188</v>
      </c>
      <c r="B193" s="4" t="s">
        <v>155</v>
      </c>
      <c r="C193" s="4">
        <v>58</v>
      </c>
      <c r="D193" s="4" t="s">
        <v>150</v>
      </c>
    </row>
    <row r="194" spans="1:4">
      <c r="A194" s="17">
        <v>6455</v>
      </c>
      <c r="B194" s="4" t="s">
        <v>147</v>
      </c>
      <c r="C194" s="4">
        <v>58</v>
      </c>
      <c r="D194" s="4" t="s">
        <v>150</v>
      </c>
    </row>
    <row r="195" spans="1:4">
      <c r="A195" s="17">
        <v>2953</v>
      </c>
      <c r="B195" s="4" t="s">
        <v>149</v>
      </c>
      <c r="C195" s="4">
        <v>26</v>
      </c>
      <c r="D195" s="4" t="s">
        <v>148</v>
      </c>
    </row>
    <row r="196" spans="1:4">
      <c r="A196" s="17">
        <v>3422</v>
      </c>
      <c r="B196" s="4" t="s">
        <v>152</v>
      </c>
      <c r="C196" s="4">
        <v>35</v>
      </c>
      <c r="D196" s="4" t="s">
        <v>150</v>
      </c>
    </row>
    <row r="197" spans="1:4">
      <c r="A197" s="17">
        <v>2510</v>
      </c>
      <c r="B197" s="4" t="s">
        <v>147</v>
      </c>
      <c r="C197" s="4">
        <v>25</v>
      </c>
      <c r="D197" s="4" t="s">
        <v>150</v>
      </c>
    </row>
    <row r="198" spans="1:4">
      <c r="A198" s="17">
        <v>6188</v>
      </c>
      <c r="B198" s="4" t="s">
        <v>152</v>
      </c>
      <c r="C198" s="4">
        <v>57</v>
      </c>
      <c r="D198" s="4" t="s">
        <v>150</v>
      </c>
    </row>
    <row r="199" spans="1:4">
      <c r="A199" s="17">
        <v>3456</v>
      </c>
      <c r="B199" s="4" t="s">
        <v>147</v>
      </c>
      <c r="C199" s="4">
        <v>33</v>
      </c>
      <c r="D199" s="4" t="s">
        <v>150</v>
      </c>
    </row>
    <row r="200" spans="1:4">
      <c r="A200" s="17">
        <v>3632</v>
      </c>
      <c r="B200" s="4" t="s">
        <v>57</v>
      </c>
      <c r="C200" s="4">
        <v>49</v>
      </c>
      <c r="D200" s="4" t="s">
        <v>148</v>
      </c>
    </row>
    <row r="201" spans="1:4">
      <c r="A201" s="17">
        <v>2601</v>
      </c>
      <c r="B201" s="4" t="s">
        <v>147</v>
      </c>
      <c r="C201" s="4">
        <v>58</v>
      </c>
      <c r="D201" s="4" t="s">
        <v>148</v>
      </c>
    </row>
    <row r="202" spans="1:4">
      <c r="A202" s="17">
        <v>1627</v>
      </c>
      <c r="B202" s="4" t="s">
        <v>149</v>
      </c>
      <c r="C202" s="4">
        <v>34</v>
      </c>
      <c r="D202" s="4" t="s">
        <v>150</v>
      </c>
    </row>
    <row r="203" spans="1:4">
      <c r="A203" s="17">
        <v>4002</v>
      </c>
      <c r="B203" s="4" t="s">
        <v>155</v>
      </c>
      <c r="C203" s="4">
        <v>46</v>
      </c>
      <c r="D203" s="4" t="s">
        <v>150</v>
      </c>
    </row>
    <row r="204" spans="1:4">
      <c r="A204" s="17">
        <v>5296</v>
      </c>
      <c r="B204" s="4" t="s">
        <v>57</v>
      </c>
      <c r="C204" s="4">
        <v>35</v>
      </c>
      <c r="D204" s="4" t="s">
        <v>148</v>
      </c>
    </row>
    <row r="205" spans="1:4">
      <c r="A205" s="17">
        <v>2696</v>
      </c>
      <c r="B205" s="4" t="s">
        <v>152</v>
      </c>
      <c r="C205" s="4">
        <v>63</v>
      </c>
      <c r="D205" s="4" t="s">
        <v>148</v>
      </c>
    </row>
    <row r="206" spans="1:4">
      <c r="A206" s="17">
        <v>5259</v>
      </c>
      <c r="B206" s="4" t="s">
        <v>57</v>
      </c>
      <c r="C206" s="4">
        <v>36</v>
      </c>
      <c r="D206" s="4" t="s">
        <v>148</v>
      </c>
    </row>
    <row r="207" spans="1:4">
      <c r="A207" s="17">
        <v>6258</v>
      </c>
      <c r="B207" s="4" t="s">
        <v>152</v>
      </c>
      <c r="C207" s="4">
        <v>56</v>
      </c>
      <c r="D207" s="4" t="s">
        <v>150</v>
      </c>
    </row>
    <row r="208" spans="1:4">
      <c r="A208" s="17">
        <v>4967</v>
      </c>
      <c r="B208" s="4" t="s">
        <v>147</v>
      </c>
      <c r="C208" s="4">
        <v>38</v>
      </c>
      <c r="D208" s="4" t="s">
        <v>148</v>
      </c>
    </row>
    <row r="209" spans="1:4">
      <c r="A209" s="17">
        <v>3058</v>
      </c>
      <c r="B209" s="4" t="s">
        <v>149</v>
      </c>
      <c r="C209" s="4">
        <v>26</v>
      </c>
      <c r="D209" s="4" t="s">
        <v>148</v>
      </c>
    </row>
    <row r="210" spans="1:4">
      <c r="A210" s="17">
        <v>5227</v>
      </c>
      <c r="B210" s="4" t="s">
        <v>57</v>
      </c>
      <c r="C210" s="4">
        <v>36</v>
      </c>
      <c r="D210" s="4" t="s">
        <v>148</v>
      </c>
    </row>
    <row r="211" spans="1:4">
      <c r="A211" s="17">
        <v>2270</v>
      </c>
      <c r="B211" s="4" t="s">
        <v>149</v>
      </c>
      <c r="C211" s="4">
        <v>45</v>
      </c>
      <c r="D211" s="4" t="s">
        <v>148</v>
      </c>
    </row>
    <row r="212" spans="1:4">
      <c r="A212" s="17">
        <v>2674</v>
      </c>
      <c r="B212" s="4" t="s">
        <v>149</v>
      </c>
      <c r="C212" s="4">
        <v>48</v>
      </c>
      <c r="D212" s="4" t="s">
        <v>150</v>
      </c>
    </row>
    <row r="213" spans="1:4">
      <c r="A213" s="17">
        <v>4092</v>
      </c>
      <c r="B213" s="4" t="s">
        <v>147</v>
      </c>
      <c r="C213" s="4">
        <v>46</v>
      </c>
      <c r="D213" s="4" t="s">
        <v>148</v>
      </c>
    </row>
    <row r="214" spans="1:4">
      <c r="A214" s="17">
        <v>5992</v>
      </c>
      <c r="B214" s="4" t="s">
        <v>57</v>
      </c>
      <c r="C214" s="4">
        <v>29</v>
      </c>
      <c r="D214" s="4" t="s">
        <v>148</v>
      </c>
    </row>
    <row r="215" spans="1:4">
      <c r="A215" s="17">
        <v>4220</v>
      </c>
      <c r="B215" s="4" t="s">
        <v>152</v>
      </c>
      <c r="C215" s="4">
        <v>46</v>
      </c>
      <c r="D215" s="4" t="s">
        <v>148</v>
      </c>
    </row>
    <row r="216" spans="1:4">
      <c r="A216" s="17">
        <v>6022</v>
      </c>
      <c r="B216" s="4" t="s">
        <v>152</v>
      </c>
      <c r="C216" s="4">
        <v>58</v>
      </c>
      <c r="D216" s="4" t="s">
        <v>150</v>
      </c>
    </row>
    <row r="217" spans="1:4">
      <c r="A217" s="17">
        <v>4671</v>
      </c>
      <c r="B217" s="4" t="s">
        <v>155</v>
      </c>
      <c r="C217" s="4">
        <v>45</v>
      </c>
      <c r="D217" s="4" t="s">
        <v>150</v>
      </c>
    </row>
    <row r="218" spans="1:4">
      <c r="A218" s="17">
        <v>3570</v>
      </c>
      <c r="B218" s="4" t="s">
        <v>155</v>
      </c>
      <c r="C218" s="4">
        <v>50</v>
      </c>
      <c r="D218" s="4" t="s">
        <v>148</v>
      </c>
    </row>
    <row r="219" spans="1:4">
      <c r="A219" s="17">
        <v>5223</v>
      </c>
      <c r="B219" s="4" t="s">
        <v>147</v>
      </c>
      <c r="C219" s="4">
        <v>51</v>
      </c>
      <c r="D219" s="4" t="s">
        <v>150</v>
      </c>
    </row>
    <row r="220" spans="1:4">
      <c r="A220" s="17">
        <v>2447</v>
      </c>
      <c r="B220" s="4" t="s">
        <v>149</v>
      </c>
      <c r="C220" s="4">
        <v>38</v>
      </c>
      <c r="D220" s="4" t="s">
        <v>148</v>
      </c>
    </row>
    <row r="221" spans="1:4">
      <c r="A221" s="17">
        <v>5686</v>
      </c>
      <c r="B221" s="4" t="s">
        <v>57</v>
      </c>
      <c r="C221" s="4">
        <v>30</v>
      </c>
      <c r="D221" s="4" t="s">
        <v>148</v>
      </c>
    </row>
    <row r="222" spans="1:4">
      <c r="A222" s="17">
        <v>2725</v>
      </c>
      <c r="B222" s="4" t="s">
        <v>152</v>
      </c>
      <c r="C222" s="4">
        <v>60</v>
      </c>
      <c r="D222" s="4" t="s">
        <v>148</v>
      </c>
    </row>
    <row r="223" spans="1:4">
      <c r="A223" s="17">
        <v>3089</v>
      </c>
      <c r="B223" s="4" t="s">
        <v>155</v>
      </c>
      <c r="C223" s="4">
        <v>34</v>
      </c>
      <c r="D223" s="4" t="s">
        <v>150</v>
      </c>
    </row>
    <row r="224" spans="1:4">
      <c r="A224" s="17">
        <v>5823</v>
      </c>
      <c r="B224" s="4" t="s">
        <v>152</v>
      </c>
      <c r="C224" s="4">
        <v>28</v>
      </c>
      <c r="D224" s="4" t="s">
        <v>148</v>
      </c>
    </row>
    <row r="225" spans="1:4">
      <c r="A225" s="17">
        <v>4547</v>
      </c>
      <c r="B225" s="4" t="s">
        <v>152</v>
      </c>
      <c r="C225" s="4">
        <v>43</v>
      </c>
      <c r="D225" s="4" t="s">
        <v>148</v>
      </c>
    </row>
    <row r="226" spans="1:4">
      <c r="A226" s="17">
        <v>5212</v>
      </c>
      <c r="B226" s="4" t="s">
        <v>155</v>
      </c>
      <c r="C226" s="4">
        <v>53</v>
      </c>
      <c r="D226" s="4" t="s">
        <v>150</v>
      </c>
    </row>
    <row r="227" spans="1:4">
      <c r="A227" s="17">
        <v>4184</v>
      </c>
      <c r="B227" s="4" t="s">
        <v>152</v>
      </c>
      <c r="C227" s="4">
        <v>47</v>
      </c>
      <c r="D227" s="4" t="s">
        <v>148</v>
      </c>
    </row>
    <row r="228" spans="1:4">
      <c r="A228" s="17">
        <v>3234</v>
      </c>
      <c r="B228" s="4" t="s">
        <v>149</v>
      </c>
      <c r="C228" s="4">
        <v>61</v>
      </c>
      <c r="D228" s="4" t="s">
        <v>150</v>
      </c>
    </row>
    <row r="229" spans="1:4">
      <c r="A229" s="17">
        <v>2713</v>
      </c>
      <c r="B229" s="4" t="s">
        <v>149</v>
      </c>
      <c r="C229" s="4">
        <v>55</v>
      </c>
      <c r="D229" s="4" t="s">
        <v>150</v>
      </c>
    </row>
    <row r="230" spans="1:4">
      <c r="A230" s="17">
        <v>4874</v>
      </c>
      <c r="B230" s="4" t="s">
        <v>152</v>
      </c>
      <c r="C230" s="4">
        <v>52</v>
      </c>
      <c r="D230" s="4" t="s">
        <v>150</v>
      </c>
    </row>
    <row r="231" spans="1:4">
      <c r="A231" s="17">
        <v>6216</v>
      </c>
      <c r="B231" s="4" t="s">
        <v>155</v>
      </c>
      <c r="C231" s="4">
        <v>61</v>
      </c>
      <c r="D231" s="4" t="s">
        <v>150</v>
      </c>
    </row>
    <row r="232" spans="1:4">
      <c r="A232" s="17">
        <v>3189</v>
      </c>
      <c r="B232" s="4" t="s">
        <v>152</v>
      </c>
      <c r="C232" s="4">
        <v>36</v>
      </c>
      <c r="D232" s="4" t="s">
        <v>150</v>
      </c>
    </row>
    <row r="233" spans="1:4">
      <c r="A233" s="17">
        <v>3281</v>
      </c>
      <c r="B233" s="4" t="s">
        <v>155</v>
      </c>
      <c r="C233" s="4">
        <v>53</v>
      </c>
      <c r="D233" s="4" t="s">
        <v>148</v>
      </c>
    </row>
    <row r="234" spans="1:4">
      <c r="A234" s="17">
        <v>3910</v>
      </c>
      <c r="B234" s="4" t="s">
        <v>152</v>
      </c>
      <c r="C234" s="4">
        <v>50</v>
      </c>
      <c r="D234" s="4" t="s">
        <v>148</v>
      </c>
    </row>
    <row r="235" spans="1:4">
      <c r="A235" s="17">
        <v>1558</v>
      </c>
      <c r="B235" s="4" t="s">
        <v>149</v>
      </c>
      <c r="C235" s="4">
        <v>27</v>
      </c>
      <c r="D235" s="4" t="s">
        <v>150</v>
      </c>
    </row>
    <row r="236" spans="1:4">
      <c r="A236" s="17">
        <v>2914</v>
      </c>
      <c r="B236" s="4" t="s">
        <v>152</v>
      </c>
      <c r="C236" s="4">
        <v>57</v>
      </c>
      <c r="D236" s="4" t="s">
        <v>148</v>
      </c>
    </row>
    <row r="237" spans="1:4">
      <c r="A237" s="17">
        <v>6546</v>
      </c>
      <c r="B237" s="4" t="s">
        <v>57</v>
      </c>
      <c r="C237" s="4">
        <v>26</v>
      </c>
      <c r="D237" s="4" t="s">
        <v>148</v>
      </c>
    </row>
    <row r="238" spans="1:4">
      <c r="A238" s="17">
        <v>6599</v>
      </c>
      <c r="B238" s="4" t="s">
        <v>147</v>
      </c>
      <c r="C238" s="4">
        <v>61</v>
      </c>
      <c r="D238" s="4" t="s">
        <v>150</v>
      </c>
    </row>
    <row r="239" spans="1:4">
      <c r="A239" s="17">
        <v>3066</v>
      </c>
      <c r="B239" s="4" t="s">
        <v>149</v>
      </c>
      <c r="C239" s="4">
        <v>25</v>
      </c>
      <c r="D239" s="4" t="s">
        <v>148</v>
      </c>
    </row>
    <row r="240" spans="1:4">
      <c r="A240" s="17">
        <v>4376</v>
      </c>
      <c r="B240" s="4" t="s">
        <v>147</v>
      </c>
      <c r="C240" s="4">
        <v>46</v>
      </c>
      <c r="D240" s="4" t="s">
        <v>148</v>
      </c>
    </row>
    <row r="241" spans="1:4">
      <c r="A241" s="17">
        <v>6507</v>
      </c>
      <c r="B241" s="4" t="s">
        <v>147</v>
      </c>
      <c r="C241" s="4">
        <v>24</v>
      </c>
      <c r="D241" s="4" t="s">
        <v>148</v>
      </c>
    </row>
    <row r="242" spans="1:4">
      <c r="A242" s="17">
        <v>1463</v>
      </c>
      <c r="B242" s="4" t="s">
        <v>149</v>
      </c>
      <c r="C242" s="4">
        <v>28</v>
      </c>
      <c r="D242" s="4" t="s">
        <v>150</v>
      </c>
    </row>
    <row r="243" spans="1:4">
      <c r="A243" s="17">
        <v>6276</v>
      </c>
      <c r="B243" s="4" t="s">
        <v>147</v>
      </c>
      <c r="C243" s="4">
        <v>58</v>
      </c>
      <c r="D243" s="4" t="s">
        <v>150</v>
      </c>
    </row>
    <row r="244" spans="1:4">
      <c r="A244" s="17">
        <v>5763</v>
      </c>
      <c r="B244" s="4" t="s">
        <v>57</v>
      </c>
      <c r="C244" s="4">
        <v>33</v>
      </c>
      <c r="D244" s="4" t="s">
        <v>148</v>
      </c>
    </row>
    <row r="245" spans="1:4">
      <c r="A245" s="17">
        <v>5865</v>
      </c>
      <c r="B245" s="4" t="s">
        <v>147</v>
      </c>
      <c r="C245" s="4">
        <v>54</v>
      </c>
      <c r="D245" s="4" t="s">
        <v>150</v>
      </c>
    </row>
    <row r="246" spans="1:4">
      <c r="A246" s="17">
        <v>6070</v>
      </c>
      <c r="B246" s="4" t="s">
        <v>152</v>
      </c>
      <c r="C246" s="4">
        <v>27</v>
      </c>
      <c r="D246" s="4" t="s">
        <v>148</v>
      </c>
    </row>
    <row r="247" spans="1:4">
      <c r="A247" s="17">
        <v>4470</v>
      </c>
      <c r="B247" s="4" t="s">
        <v>57</v>
      </c>
      <c r="C247" s="4">
        <v>49</v>
      </c>
      <c r="D247" s="4" t="s">
        <v>150</v>
      </c>
    </row>
    <row r="248" spans="1:4">
      <c r="A248" s="17">
        <v>3911</v>
      </c>
      <c r="B248" s="4" t="s">
        <v>147</v>
      </c>
      <c r="C248" s="4">
        <v>32</v>
      </c>
      <c r="D248" s="4" t="s">
        <v>150</v>
      </c>
    </row>
    <row r="249" spans="1:4">
      <c r="A249" s="17">
        <v>3417</v>
      </c>
      <c r="B249" s="4" t="s">
        <v>152</v>
      </c>
      <c r="C249" s="4">
        <v>33</v>
      </c>
      <c r="D249" s="4" t="s">
        <v>150</v>
      </c>
    </row>
    <row r="250" spans="1:4">
      <c r="A250" s="17">
        <v>5373</v>
      </c>
      <c r="B250" s="4" t="s">
        <v>147</v>
      </c>
      <c r="C250" s="4">
        <v>47</v>
      </c>
      <c r="D250" s="4" t="s">
        <v>150</v>
      </c>
    </row>
    <row r="251" spans="1:4">
      <c r="A251" s="17">
        <v>1426</v>
      </c>
      <c r="B251" s="4" t="s">
        <v>149</v>
      </c>
      <c r="C251" s="4">
        <v>30</v>
      </c>
      <c r="D251" s="4" t="s">
        <v>150</v>
      </c>
    </row>
    <row r="252" spans="1:4">
      <c r="A252" s="17">
        <v>5234</v>
      </c>
      <c r="B252" s="4" t="s">
        <v>147</v>
      </c>
      <c r="C252" s="4">
        <v>46</v>
      </c>
      <c r="D252" s="4" t="s">
        <v>150</v>
      </c>
    </row>
    <row r="253" spans="1:4">
      <c r="A253" s="17">
        <v>6494</v>
      </c>
      <c r="B253" s="4" t="s">
        <v>147</v>
      </c>
      <c r="C253" s="4">
        <v>22</v>
      </c>
      <c r="D253" s="4" t="s">
        <v>148</v>
      </c>
    </row>
    <row r="254" spans="1:4">
      <c r="A254" s="17">
        <v>3305</v>
      </c>
      <c r="B254" s="4" t="s">
        <v>155</v>
      </c>
      <c r="C254" s="4">
        <v>55</v>
      </c>
      <c r="D254" s="4" t="s">
        <v>148</v>
      </c>
    </row>
    <row r="255" spans="1:4">
      <c r="A255" s="17">
        <v>5870</v>
      </c>
      <c r="B255" s="4" t="s">
        <v>147</v>
      </c>
      <c r="C255" s="4">
        <v>59</v>
      </c>
      <c r="D255" s="4" t="s">
        <v>150</v>
      </c>
    </row>
    <row r="256" spans="1:4">
      <c r="A256" s="17">
        <v>6031</v>
      </c>
      <c r="B256" s="4" t="s">
        <v>147</v>
      </c>
      <c r="C256" s="4">
        <v>30</v>
      </c>
      <c r="D256" s="4" t="s">
        <v>148</v>
      </c>
    </row>
    <row r="257" spans="1:4">
      <c r="A257" s="17">
        <v>3411</v>
      </c>
      <c r="B257" s="4" t="s">
        <v>57</v>
      </c>
      <c r="C257" s="4">
        <v>36</v>
      </c>
      <c r="D257" s="4" t="s">
        <v>150</v>
      </c>
    </row>
    <row r="258" spans="1:4">
      <c r="A258" s="17">
        <v>1739</v>
      </c>
      <c r="B258" s="4" t="s">
        <v>149</v>
      </c>
      <c r="C258" s="4">
        <v>39</v>
      </c>
      <c r="D258" s="4" t="s">
        <v>150</v>
      </c>
    </row>
    <row r="259" spans="1:4">
      <c r="A259" s="17">
        <v>5806</v>
      </c>
      <c r="B259" s="4" t="s">
        <v>57</v>
      </c>
      <c r="C259" s="4">
        <v>29</v>
      </c>
      <c r="D259" s="4" t="s">
        <v>148</v>
      </c>
    </row>
    <row r="260" spans="1:4">
      <c r="A260" s="17">
        <v>5325</v>
      </c>
      <c r="B260" s="4" t="s">
        <v>155</v>
      </c>
      <c r="C260" s="4">
        <v>34</v>
      </c>
      <c r="D260" s="4" t="s">
        <v>148</v>
      </c>
    </row>
    <row r="261" spans="1:4">
      <c r="A261" s="17">
        <v>5186</v>
      </c>
      <c r="B261" s="4" t="s">
        <v>155</v>
      </c>
      <c r="C261" s="4">
        <v>52</v>
      </c>
      <c r="D261" s="4" t="s">
        <v>150</v>
      </c>
    </row>
    <row r="262" spans="1:4">
      <c r="A262" s="17">
        <v>5124</v>
      </c>
      <c r="B262" s="4" t="s">
        <v>57</v>
      </c>
      <c r="C262" s="4">
        <v>36</v>
      </c>
      <c r="D262" s="4" t="s">
        <v>148</v>
      </c>
    </row>
    <row r="263" spans="1:4">
      <c r="A263" s="17">
        <v>6084</v>
      </c>
      <c r="B263" s="4" t="s">
        <v>57</v>
      </c>
      <c r="C263" s="4">
        <v>24</v>
      </c>
      <c r="D263" s="4" t="s">
        <v>148</v>
      </c>
    </row>
    <row r="264" spans="1:4">
      <c r="A264" s="17">
        <v>3884</v>
      </c>
      <c r="B264" s="4" t="s">
        <v>152</v>
      </c>
      <c r="C264" s="4">
        <v>35</v>
      </c>
      <c r="D264" s="4" t="s">
        <v>150</v>
      </c>
    </row>
    <row r="265" spans="1:4">
      <c r="A265" s="17">
        <v>4601</v>
      </c>
      <c r="B265" s="4" t="s">
        <v>147</v>
      </c>
      <c r="C265" s="4">
        <v>41</v>
      </c>
      <c r="D265" s="4" t="s">
        <v>148</v>
      </c>
    </row>
    <row r="266" spans="1:4">
      <c r="A266" s="17">
        <v>4499</v>
      </c>
      <c r="B266" s="4" t="s">
        <v>152</v>
      </c>
      <c r="C266" s="4">
        <v>45</v>
      </c>
      <c r="D266" s="4" t="s">
        <v>148</v>
      </c>
    </row>
    <row r="267" spans="1:4">
      <c r="A267" s="17">
        <v>2336</v>
      </c>
      <c r="B267" s="4" t="s">
        <v>155</v>
      </c>
      <c r="C267" s="4">
        <v>61</v>
      </c>
      <c r="D267" s="4" t="s">
        <v>148</v>
      </c>
    </row>
    <row r="268" spans="1:4">
      <c r="A268" s="17">
        <v>4755</v>
      </c>
      <c r="B268" s="4" t="s">
        <v>57</v>
      </c>
      <c r="C268" s="4">
        <v>42</v>
      </c>
      <c r="D268" s="4" t="s">
        <v>150</v>
      </c>
    </row>
    <row r="269" spans="1:4">
      <c r="A269" s="17">
        <v>5898</v>
      </c>
      <c r="B269" s="4" t="s">
        <v>152</v>
      </c>
      <c r="C269" s="4">
        <v>29</v>
      </c>
      <c r="D269" s="4" t="s">
        <v>148</v>
      </c>
    </row>
    <row r="270" spans="1:4">
      <c r="A270" s="17">
        <v>2865</v>
      </c>
      <c r="B270" s="4" t="s">
        <v>149</v>
      </c>
      <c r="C270" s="4">
        <v>55</v>
      </c>
      <c r="D270" s="4" t="s">
        <v>150</v>
      </c>
    </row>
    <row r="271" spans="1:4">
      <c r="A271" s="17">
        <v>1319</v>
      </c>
      <c r="B271" s="4" t="s">
        <v>149</v>
      </c>
      <c r="C271" s="4">
        <v>61</v>
      </c>
      <c r="D271" s="4" t="s">
        <v>148</v>
      </c>
    </row>
    <row r="272" spans="1:4">
      <c r="A272" s="17">
        <v>6126</v>
      </c>
      <c r="B272" s="4" t="s">
        <v>155</v>
      </c>
      <c r="C272" s="4">
        <v>59</v>
      </c>
      <c r="D272" s="4" t="s">
        <v>150</v>
      </c>
    </row>
    <row r="273" spans="1:4">
      <c r="A273" s="17">
        <v>3869</v>
      </c>
      <c r="B273" s="4" t="s">
        <v>147</v>
      </c>
      <c r="C273" s="4">
        <v>38</v>
      </c>
      <c r="D273" s="4" t="s">
        <v>150</v>
      </c>
    </row>
    <row r="274" spans="1:4">
      <c r="A274" s="17">
        <v>2859</v>
      </c>
      <c r="B274" s="4" t="s">
        <v>152</v>
      </c>
      <c r="C274" s="4">
        <v>25</v>
      </c>
      <c r="D274" s="4" t="s">
        <v>150</v>
      </c>
    </row>
    <row r="275" spans="1:4">
      <c r="A275" s="17">
        <v>5643</v>
      </c>
      <c r="B275" s="4" t="s">
        <v>57</v>
      </c>
      <c r="C275" s="4">
        <v>29</v>
      </c>
      <c r="D275" s="4" t="s">
        <v>148</v>
      </c>
    </row>
    <row r="276" spans="1:4">
      <c r="A276" s="17">
        <v>1356</v>
      </c>
      <c r="B276" s="4" t="s">
        <v>149</v>
      </c>
      <c r="C276" s="4">
        <v>27</v>
      </c>
      <c r="D276" s="4" t="s">
        <v>150</v>
      </c>
    </row>
    <row r="277" spans="1:4">
      <c r="A277" s="17">
        <v>3565</v>
      </c>
      <c r="B277" s="4" t="s">
        <v>155</v>
      </c>
      <c r="C277" s="4">
        <v>57</v>
      </c>
      <c r="D277" s="4" t="s">
        <v>148</v>
      </c>
    </row>
    <row r="278" spans="1:4">
      <c r="A278" s="17">
        <v>6202</v>
      </c>
      <c r="B278" s="4" t="s">
        <v>155</v>
      </c>
      <c r="C278" s="4">
        <v>26</v>
      </c>
      <c r="D278" s="4" t="s">
        <v>148</v>
      </c>
    </row>
    <row r="279" spans="1:4">
      <c r="A279" s="17">
        <v>6571</v>
      </c>
      <c r="B279" s="4" t="s">
        <v>147</v>
      </c>
      <c r="C279" s="4">
        <v>22</v>
      </c>
      <c r="D279" s="4" t="s">
        <v>148</v>
      </c>
    </row>
    <row r="280" spans="1:4">
      <c r="A280" s="17">
        <v>2798</v>
      </c>
      <c r="B280" s="4" t="s">
        <v>147</v>
      </c>
      <c r="C280" s="4">
        <v>61</v>
      </c>
      <c r="D280" s="4" t="s">
        <v>148</v>
      </c>
    </row>
    <row r="281" spans="1:4">
      <c r="A281" s="17">
        <v>6172</v>
      </c>
      <c r="B281" s="4" t="s">
        <v>147</v>
      </c>
      <c r="C281" s="4">
        <v>61</v>
      </c>
      <c r="D281" s="4" t="s">
        <v>150</v>
      </c>
    </row>
    <row r="282" spans="1:4">
      <c r="A282" s="17">
        <v>3211</v>
      </c>
      <c r="B282" s="4" t="s">
        <v>149</v>
      </c>
      <c r="C282" s="4">
        <v>63</v>
      </c>
      <c r="D282" s="4" t="s">
        <v>150</v>
      </c>
    </row>
    <row r="283" spans="1:4">
      <c r="A283" s="17">
        <v>5455</v>
      </c>
      <c r="B283" s="4" t="s">
        <v>155</v>
      </c>
      <c r="C283" s="4">
        <v>32</v>
      </c>
      <c r="D283" s="4" t="s">
        <v>148</v>
      </c>
    </row>
    <row r="284" spans="1:4">
      <c r="A284" s="17">
        <v>3492</v>
      </c>
      <c r="B284" s="4" t="s">
        <v>147</v>
      </c>
      <c r="C284" s="4">
        <v>34</v>
      </c>
      <c r="D284" s="4" t="s">
        <v>150</v>
      </c>
    </row>
    <row r="285" spans="1:4">
      <c r="A285" s="17">
        <v>4669</v>
      </c>
      <c r="B285" s="4" t="s">
        <v>152</v>
      </c>
      <c r="C285" s="4">
        <v>43</v>
      </c>
      <c r="D285" s="4" t="s">
        <v>150</v>
      </c>
    </row>
    <row r="286" spans="1:4">
      <c r="A286" s="17">
        <v>3222</v>
      </c>
      <c r="B286" s="4" t="s">
        <v>147</v>
      </c>
      <c r="C286" s="4">
        <v>53</v>
      </c>
      <c r="D286" s="4" t="s">
        <v>148</v>
      </c>
    </row>
    <row r="287" spans="1:4">
      <c r="A287" s="17">
        <v>2396</v>
      </c>
      <c r="B287" s="4" t="s">
        <v>149</v>
      </c>
      <c r="C287" s="4">
        <v>44</v>
      </c>
      <c r="D287" s="4" t="s">
        <v>150</v>
      </c>
    </row>
    <row r="288" spans="1:4">
      <c r="A288" s="17">
        <v>2292</v>
      </c>
      <c r="B288" s="4" t="s">
        <v>149</v>
      </c>
      <c r="C288" s="4">
        <v>44</v>
      </c>
      <c r="D288" s="4" t="s">
        <v>148</v>
      </c>
    </row>
    <row r="289" spans="1:4">
      <c r="A289" s="17">
        <v>4059</v>
      </c>
      <c r="B289" s="4" t="s">
        <v>152</v>
      </c>
      <c r="C289" s="4">
        <v>48</v>
      </c>
      <c r="D289" s="4" t="s">
        <v>148</v>
      </c>
    </row>
    <row r="290" spans="1:4">
      <c r="A290" s="17">
        <v>4802</v>
      </c>
      <c r="B290" s="4" t="s">
        <v>147</v>
      </c>
      <c r="C290" s="4">
        <v>41</v>
      </c>
      <c r="D290" s="4" t="s">
        <v>148</v>
      </c>
    </row>
    <row r="291" spans="1:4">
      <c r="A291" s="17">
        <v>2449</v>
      </c>
      <c r="B291" s="4" t="s">
        <v>149</v>
      </c>
      <c r="C291" s="4">
        <v>48</v>
      </c>
      <c r="D291" s="4" t="s">
        <v>150</v>
      </c>
    </row>
    <row r="292" spans="1:4">
      <c r="A292" s="17">
        <v>1311</v>
      </c>
      <c r="B292" s="4" t="s">
        <v>149</v>
      </c>
      <c r="C292" s="4">
        <v>63</v>
      </c>
      <c r="D292" s="4" t="s">
        <v>148</v>
      </c>
    </row>
    <row r="293" spans="1:4">
      <c r="A293" s="17">
        <v>5306</v>
      </c>
      <c r="B293" s="4" t="s">
        <v>155</v>
      </c>
      <c r="C293" s="4">
        <v>32</v>
      </c>
      <c r="D293" s="4" t="s">
        <v>148</v>
      </c>
    </row>
    <row r="294" spans="1:4">
      <c r="A294" s="17">
        <v>3340</v>
      </c>
      <c r="B294" s="4" t="s">
        <v>149</v>
      </c>
      <c r="C294" s="4">
        <v>60</v>
      </c>
      <c r="D294" s="4" t="s">
        <v>150</v>
      </c>
    </row>
    <row r="295" spans="1:4">
      <c r="A295" s="17">
        <v>2276</v>
      </c>
      <c r="B295" s="4" t="s">
        <v>149</v>
      </c>
      <c r="C295" s="4">
        <v>44</v>
      </c>
      <c r="D295" s="4" t="s">
        <v>150</v>
      </c>
    </row>
    <row r="296" spans="1:4">
      <c r="A296" s="17">
        <v>4346</v>
      </c>
      <c r="B296" s="4" t="s">
        <v>152</v>
      </c>
      <c r="C296" s="4">
        <v>46</v>
      </c>
      <c r="D296" s="4" t="s">
        <v>150</v>
      </c>
    </row>
    <row r="297" spans="1:4">
      <c r="A297" s="17">
        <v>3750</v>
      </c>
      <c r="B297" s="4" t="s">
        <v>152</v>
      </c>
      <c r="C297" s="4">
        <v>54</v>
      </c>
      <c r="D297" s="4" t="s">
        <v>148</v>
      </c>
    </row>
    <row r="298" spans="1:4">
      <c r="A298" s="17">
        <v>3423</v>
      </c>
      <c r="B298" s="4" t="s">
        <v>57</v>
      </c>
      <c r="C298" s="4">
        <v>49</v>
      </c>
      <c r="D298" s="4" t="s">
        <v>148</v>
      </c>
    </row>
    <row r="299" spans="1:4">
      <c r="A299" s="17">
        <v>5376</v>
      </c>
      <c r="B299" s="4" t="s">
        <v>147</v>
      </c>
      <c r="C299" s="4">
        <v>55</v>
      </c>
      <c r="D299" s="4" t="s">
        <v>150</v>
      </c>
    </row>
    <row r="300" spans="1:4">
      <c r="A300" s="17">
        <v>3822</v>
      </c>
      <c r="B300" s="4" t="s">
        <v>155</v>
      </c>
      <c r="C300" s="4">
        <v>49</v>
      </c>
      <c r="D300" s="4" t="s">
        <v>148</v>
      </c>
    </row>
    <row r="301" spans="1:4">
      <c r="A301" s="17">
        <v>4395</v>
      </c>
      <c r="B301" s="4" t="s">
        <v>147</v>
      </c>
      <c r="C301" s="4">
        <v>36</v>
      </c>
      <c r="D301" s="4" t="s">
        <v>150</v>
      </c>
    </row>
    <row r="302" spans="1:4">
      <c r="A302" s="17">
        <v>3277</v>
      </c>
      <c r="B302" s="4" t="s">
        <v>147</v>
      </c>
      <c r="C302" s="4">
        <v>60</v>
      </c>
      <c r="D302" s="4" t="s">
        <v>148</v>
      </c>
    </row>
    <row r="303" spans="1:4">
      <c r="A303" s="17">
        <v>2062</v>
      </c>
      <c r="B303" s="4" t="s">
        <v>149</v>
      </c>
      <c r="C303" s="4">
        <v>43</v>
      </c>
      <c r="D303" s="4" t="s">
        <v>148</v>
      </c>
    </row>
    <row r="304" spans="1:4">
      <c r="A304" s="17">
        <v>2897</v>
      </c>
      <c r="B304" s="4" t="s">
        <v>155</v>
      </c>
      <c r="C304" s="4">
        <v>61</v>
      </c>
      <c r="D304" s="4" t="s">
        <v>148</v>
      </c>
    </row>
    <row r="305" spans="1:4">
      <c r="A305" s="17">
        <v>2090</v>
      </c>
      <c r="B305" s="4" t="s">
        <v>149</v>
      </c>
      <c r="C305" s="4">
        <v>40</v>
      </c>
      <c r="D305" s="4" t="s">
        <v>150</v>
      </c>
    </row>
    <row r="306" spans="1:4">
      <c r="A306" s="17">
        <v>6471</v>
      </c>
      <c r="B306" s="4" t="s">
        <v>147</v>
      </c>
      <c r="C306" s="4">
        <v>23</v>
      </c>
      <c r="D306" s="4" t="s">
        <v>148</v>
      </c>
    </row>
    <row r="307" spans="1:4">
      <c r="A307" s="17">
        <v>3872</v>
      </c>
      <c r="B307" s="4" t="s">
        <v>155</v>
      </c>
      <c r="C307" s="4">
        <v>55</v>
      </c>
      <c r="D307" s="4" t="s">
        <v>148</v>
      </c>
    </row>
    <row r="308" spans="1:4">
      <c r="A308" s="17">
        <v>3266</v>
      </c>
      <c r="B308" s="4" t="s">
        <v>149</v>
      </c>
      <c r="C308" s="4">
        <v>60</v>
      </c>
      <c r="D308" s="4" t="s">
        <v>150</v>
      </c>
    </row>
    <row r="309" spans="1:4">
      <c r="A309" s="17">
        <v>2807</v>
      </c>
      <c r="B309" s="4" t="s">
        <v>149</v>
      </c>
      <c r="C309" s="4">
        <v>52</v>
      </c>
      <c r="D309" s="4" t="s">
        <v>150</v>
      </c>
    </row>
    <row r="310" spans="1:4">
      <c r="A310" s="17">
        <v>1597</v>
      </c>
      <c r="B310" s="4" t="s">
        <v>149</v>
      </c>
      <c r="C310" s="4">
        <v>29</v>
      </c>
      <c r="D310" s="4" t="s">
        <v>150</v>
      </c>
    </row>
    <row r="311" spans="1:4">
      <c r="A311" s="17">
        <v>1509</v>
      </c>
      <c r="B311" s="4" t="s">
        <v>149</v>
      </c>
      <c r="C311" s="4">
        <v>28</v>
      </c>
      <c r="D311" s="4" t="s">
        <v>150</v>
      </c>
    </row>
    <row r="312" spans="1:4">
      <c r="A312" s="17">
        <v>3968</v>
      </c>
      <c r="B312" s="4" t="s">
        <v>155</v>
      </c>
      <c r="C312" s="4">
        <v>47</v>
      </c>
      <c r="D312" s="4" t="s">
        <v>148</v>
      </c>
    </row>
    <row r="313" spans="1:4">
      <c r="A313" s="17">
        <v>2548</v>
      </c>
      <c r="B313" s="4" t="s">
        <v>147</v>
      </c>
      <c r="C313" s="4">
        <v>62</v>
      </c>
      <c r="D313" s="4" t="s">
        <v>148</v>
      </c>
    </row>
    <row r="314" spans="1:4">
      <c r="A314" s="17">
        <v>5985</v>
      </c>
      <c r="B314" s="4" t="s">
        <v>147</v>
      </c>
      <c r="C314" s="4">
        <v>27</v>
      </c>
      <c r="D314" s="4" t="s">
        <v>148</v>
      </c>
    </row>
    <row r="315" spans="1:4">
      <c r="A315" s="17">
        <v>2049</v>
      </c>
      <c r="B315" s="4" t="s">
        <v>149</v>
      </c>
      <c r="C315" s="4">
        <v>39</v>
      </c>
      <c r="D315" s="4" t="s">
        <v>150</v>
      </c>
    </row>
    <row r="316" spans="1:4">
      <c r="A316" s="17">
        <v>2977</v>
      </c>
      <c r="B316" s="4" t="s">
        <v>147</v>
      </c>
      <c r="C316" s="4">
        <v>58</v>
      </c>
      <c r="D316" s="4" t="s">
        <v>148</v>
      </c>
    </row>
    <row r="317" spans="1:4">
      <c r="A317" s="17">
        <v>3145</v>
      </c>
      <c r="B317" s="4" t="s">
        <v>149</v>
      </c>
      <c r="C317" s="4">
        <v>28</v>
      </c>
      <c r="D317" s="4" t="s">
        <v>148</v>
      </c>
    </row>
    <row r="318" spans="1:4">
      <c r="A318" s="17">
        <v>4256</v>
      </c>
      <c r="B318" s="4" t="s">
        <v>152</v>
      </c>
      <c r="C318" s="4">
        <v>45</v>
      </c>
      <c r="D318" s="4" t="s">
        <v>148</v>
      </c>
    </row>
    <row r="319" spans="1:4">
      <c r="A319" s="17">
        <v>5507</v>
      </c>
      <c r="B319" s="4" t="s">
        <v>57</v>
      </c>
      <c r="C319" s="4">
        <v>51</v>
      </c>
      <c r="D319" s="4" t="s">
        <v>150</v>
      </c>
    </row>
    <row r="320" spans="1:4">
      <c r="A320" s="17">
        <v>3977</v>
      </c>
      <c r="B320" s="4" t="s">
        <v>155</v>
      </c>
      <c r="C320" s="4">
        <v>36</v>
      </c>
      <c r="D320" s="4" t="s">
        <v>150</v>
      </c>
    </row>
    <row r="321" spans="1:4">
      <c r="A321" s="17">
        <v>3880</v>
      </c>
      <c r="B321" s="4" t="s">
        <v>152</v>
      </c>
      <c r="C321" s="4">
        <v>37</v>
      </c>
      <c r="D321" s="4" t="s">
        <v>150</v>
      </c>
    </row>
    <row r="322" spans="1:4">
      <c r="A322" s="17">
        <v>5018</v>
      </c>
      <c r="B322" s="4" t="s">
        <v>147</v>
      </c>
      <c r="C322" s="4">
        <v>48</v>
      </c>
      <c r="D322" s="4" t="s">
        <v>150</v>
      </c>
    </row>
    <row r="323" spans="1:4">
      <c r="A323" s="17">
        <v>3905</v>
      </c>
      <c r="B323" s="4" t="s">
        <v>152</v>
      </c>
      <c r="C323" s="4">
        <v>41</v>
      </c>
      <c r="D323" s="4" t="s">
        <v>150</v>
      </c>
    </row>
    <row r="324" spans="1:4">
      <c r="A324" s="17">
        <v>2553</v>
      </c>
      <c r="B324" s="4" t="s">
        <v>149</v>
      </c>
      <c r="C324" s="4">
        <v>44</v>
      </c>
      <c r="D324" s="4" t="s">
        <v>148</v>
      </c>
    </row>
    <row r="325" spans="1:4">
      <c r="A325" s="17">
        <v>4416</v>
      </c>
      <c r="B325" s="4" t="s">
        <v>152</v>
      </c>
      <c r="C325" s="4">
        <v>45</v>
      </c>
      <c r="D325" s="4" t="s">
        <v>150</v>
      </c>
    </row>
    <row r="326" spans="1:4">
      <c r="A326" s="17">
        <v>4683</v>
      </c>
      <c r="B326" s="4" t="s">
        <v>147</v>
      </c>
      <c r="C326" s="4">
        <v>43</v>
      </c>
      <c r="D326" s="4" t="s">
        <v>148</v>
      </c>
    </row>
    <row r="327" spans="1:4">
      <c r="A327" s="17">
        <v>5099</v>
      </c>
      <c r="B327" s="4" t="s">
        <v>155</v>
      </c>
      <c r="C327" s="4">
        <v>48</v>
      </c>
      <c r="D327" s="4" t="s">
        <v>150</v>
      </c>
    </row>
    <row r="328" spans="1:4">
      <c r="A328" s="17">
        <v>5170</v>
      </c>
      <c r="B328" s="4" t="s">
        <v>152</v>
      </c>
      <c r="C328" s="4">
        <v>38</v>
      </c>
      <c r="D328" s="4" t="s">
        <v>148</v>
      </c>
    </row>
    <row r="329" spans="1:4">
      <c r="A329" s="17">
        <v>5727</v>
      </c>
      <c r="B329" s="4" t="s">
        <v>147</v>
      </c>
      <c r="C329" s="4">
        <v>25</v>
      </c>
      <c r="D329" s="4" t="s">
        <v>148</v>
      </c>
    </row>
    <row r="330" spans="1:4">
      <c r="A330" s="17">
        <v>2439</v>
      </c>
      <c r="B330" s="4" t="s">
        <v>149</v>
      </c>
      <c r="C330" s="4">
        <v>46</v>
      </c>
      <c r="D330" s="4" t="s">
        <v>150</v>
      </c>
    </row>
    <row r="331" spans="1:4">
      <c r="A331" s="17">
        <v>2905</v>
      </c>
      <c r="B331" s="4" t="s">
        <v>57</v>
      </c>
      <c r="C331" s="4">
        <v>59</v>
      </c>
      <c r="D331" s="4" t="s">
        <v>148</v>
      </c>
    </row>
    <row r="332" spans="1:4">
      <c r="A332" s="17">
        <v>5664</v>
      </c>
      <c r="B332" s="4" t="s">
        <v>57</v>
      </c>
      <c r="C332" s="4">
        <v>55</v>
      </c>
      <c r="D332" s="4" t="s">
        <v>150</v>
      </c>
    </row>
    <row r="333" spans="1:4">
      <c r="A333" s="17">
        <v>1385</v>
      </c>
      <c r="B333" s="4" t="s">
        <v>149</v>
      </c>
      <c r="C333" s="4">
        <v>27</v>
      </c>
      <c r="D333" s="4" t="s">
        <v>150</v>
      </c>
    </row>
    <row r="334" spans="1:4">
      <c r="A334" s="17">
        <v>6417</v>
      </c>
      <c r="B334" s="4" t="s">
        <v>155</v>
      </c>
      <c r="C334" s="4">
        <v>24</v>
      </c>
      <c r="D334" s="4" t="s">
        <v>148</v>
      </c>
    </row>
    <row r="335" spans="1:4">
      <c r="A335" s="17">
        <v>4592</v>
      </c>
      <c r="B335" s="4" t="s">
        <v>147</v>
      </c>
      <c r="C335" s="4">
        <v>42</v>
      </c>
      <c r="D335" s="4" t="s">
        <v>148</v>
      </c>
    </row>
    <row r="336" spans="1:4">
      <c r="A336" s="17">
        <v>2801</v>
      </c>
      <c r="B336" s="4" t="s">
        <v>155</v>
      </c>
      <c r="C336" s="4">
        <v>24</v>
      </c>
      <c r="D336" s="4" t="s">
        <v>150</v>
      </c>
    </row>
    <row r="337" spans="1:4">
      <c r="A337" s="17">
        <v>3010</v>
      </c>
      <c r="B337" s="4" t="s">
        <v>152</v>
      </c>
      <c r="C337" s="4">
        <v>57</v>
      </c>
      <c r="D337" s="4" t="s">
        <v>148</v>
      </c>
    </row>
    <row r="338" spans="1:4">
      <c r="A338" s="17">
        <v>2116</v>
      </c>
      <c r="B338" s="4" t="s">
        <v>149</v>
      </c>
      <c r="C338" s="4">
        <v>47</v>
      </c>
      <c r="D338" s="4" t="s">
        <v>148</v>
      </c>
    </row>
    <row r="339" spans="1:4">
      <c r="A339" s="17">
        <v>4071</v>
      </c>
      <c r="B339" s="4" t="s">
        <v>155</v>
      </c>
      <c r="C339" s="4">
        <v>42</v>
      </c>
      <c r="D339" s="4" t="s">
        <v>148</v>
      </c>
    </row>
    <row r="340" spans="1:4">
      <c r="A340" s="17">
        <v>5222</v>
      </c>
      <c r="B340" s="4" t="s">
        <v>152</v>
      </c>
      <c r="C340" s="4">
        <v>34</v>
      </c>
      <c r="D340" s="4" t="s">
        <v>148</v>
      </c>
    </row>
    <row r="341" spans="1:4">
      <c r="A341" s="17">
        <v>5308</v>
      </c>
      <c r="B341" s="4" t="s">
        <v>155</v>
      </c>
      <c r="C341" s="4">
        <v>37</v>
      </c>
      <c r="D341" s="4" t="s">
        <v>148</v>
      </c>
    </row>
    <row r="342" spans="1:4">
      <c r="A342" s="17">
        <v>5990</v>
      </c>
      <c r="B342" s="4" t="s">
        <v>147</v>
      </c>
      <c r="C342" s="4">
        <v>31</v>
      </c>
      <c r="D342" s="4" t="s">
        <v>148</v>
      </c>
    </row>
    <row r="343" spans="1:4">
      <c r="A343" s="17">
        <v>5964</v>
      </c>
      <c r="B343" s="4" t="s">
        <v>152</v>
      </c>
      <c r="C343" s="4">
        <v>58</v>
      </c>
      <c r="D343" s="4" t="s">
        <v>150</v>
      </c>
    </row>
    <row r="344" spans="1:4">
      <c r="A344" s="17">
        <v>5438</v>
      </c>
      <c r="B344" s="4" t="s">
        <v>155</v>
      </c>
      <c r="C344" s="4">
        <v>51</v>
      </c>
      <c r="D344" s="4" t="s">
        <v>150</v>
      </c>
    </row>
    <row r="345" spans="1:4">
      <c r="A345" s="17">
        <v>2952</v>
      </c>
      <c r="B345" s="4" t="s">
        <v>57</v>
      </c>
      <c r="C345" s="4">
        <v>29</v>
      </c>
      <c r="D345" s="4" t="s">
        <v>150</v>
      </c>
    </row>
    <row r="346" spans="1:4">
      <c r="A346" s="17">
        <v>3289</v>
      </c>
      <c r="B346" s="4" t="s">
        <v>155</v>
      </c>
      <c r="C346" s="4">
        <v>51</v>
      </c>
      <c r="D346" s="4" t="s">
        <v>148</v>
      </c>
    </row>
    <row r="347" spans="1:4">
      <c r="A347" s="17">
        <v>4343</v>
      </c>
      <c r="B347" s="4" t="s">
        <v>155</v>
      </c>
      <c r="C347" s="4">
        <v>41</v>
      </c>
      <c r="D347" s="4" t="s">
        <v>150</v>
      </c>
    </row>
    <row r="348" spans="1:4">
      <c r="A348" s="17">
        <v>2790</v>
      </c>
      <c r="B348" s="4" t="s">
        <v>149</v>
      </c>
      <c r="C348" s="4">
        <v>33</v>
      </c>
      <c r="D348" s="4" t="s">
        <v>148</v>
      </c>
    </row>
    <row r="349" spans="1:4">
      <c r="A349" s="17">
        <v>5406</v>
      </c>
      <c r="B349" s="4" t="s">
        <v>147</v>
      </c>
      <c r="C349" s="4">
        <v>34</v>
      </c>
      <c r="D349" s="4" t="s">
        <v>148</v>
      </c>
    </row>
    <row r="350" spans="1:4">
      <c r="A350" s="17">
        <v>6012</v>
      </c>
      <c r="B350" s="4" t="s">
        <v>57</v>
      </c>
      <c r="C350" s="4">
        <v>26</v>
      </c>
      <c r="D350" s="4" t="s">
        <v>148</v>
      </c>
    </row>
    <row r="351" spans="1:4">
      <c r="A351" s="17">
        <v>3455</v>
      </c>
      <c r="B351" s="4" t="s">
        <v>57</v>
      </c>
      <c r="C351" s="4">
        <v>32</v>
      </c>
      <c r="D351" s="4" t="s">
        <v>150</v>
      </c>
    </row>
    <row r="352" spans="1:4">
      <c r="A352" s="17">
        <v>4555</v>
      </c>
      <c r="B352" s="4" t="s">
        <v>152</v>
      </c>
      <c r="C352" s="4">
        <v>41</v>
      </c>
      <c r="D352" s="4" t="s">
        <v>148</v>
      </c>
    </row>
    <row r="353" spans="1:4">
      <c r="A353" s="17">
        <v>4255</v>
      </c>
      <c r="B353" s="4" t="s">
        <v>152</v>
      </c>
      <c r="C353" s="4">
        <v>39</v>
      </c>
      <c r="D353" s="4" t="s">
        <v>150</v>
      </c>
    </row>
    <row r="354" spans="1:4">
      <c r="A354" s="17">
        <v>5520</v>
      </c>
      <c r="B354" s="4" t="s">
        <v>57</v>
      </c>
      <c r="C354" s="4">
        <v>35</v>
      </c>
      <c r="D354" s="4" t="s">
        <v>148</v>
      </c>
    </row>
    <row r="355" spans="1:4">
      <c r="A355" s="17">
        <v>6420</v>
      </c>
      <c r="B355" s="4" t="s">
        <v>57</v>
      </c>
      <c r="C355" s="4">
        <v>23</v>
      </c>
      <c r="D355" s="4" t="s">
        <v>148</v>
      </c>
    </row>
    <row r="356" spans="1:4">
      <c r="A356" s="17">
        <v>4845</v>
      </c>
      <c r="B356" s="4" t="s">
        <v>147</v>
      </c>
      <c r="C356" s="4">
        <v>37</v>
      </c>
      <c r="D356" s="4" t="s">
        <v>148</v>
      </c>
    </row>
    <row r="357" spans="1:4">
      <c r="A357" s="17">
        <v>5320</v>
      </c>
      <c r="B357" s="4" t="s">
        <v>155</v>
      </c>
      <c r="C357" s="4">
        <v>37</v>
      </c>
      <c r="D357" s="4" t="s">
        <v>148</v>
      </c>
    </row>
    <row r="358" spans="1:4">
      <c r="A358" s="17">
        <v>5844</v>
      </c>
      <c r="B358" s="4" t="s">
        <v>147</v>
      </c>
      <c r="C358" s="4">
        <v>31</v>
      </c>
      <c r="D358" s="4" t="s">
        <v>148</v>
      </c>
    </row>
    <row r="359" spans="1:4">
      <c r="A359" s="17">
        <v>4931</v>
      </c>
      <c r="B359" s="4" t="s">
        <v>57</v>
      </c>
      <c r="C359" s="4">
        <v>38</v>
      </c>
      <c r="D359" s="4" t="s">
        <v>148</v>
      </c>
    </row>
    <row r="360" spans="1:4">
      <c r="A360" s="17">
        <v>5144</v>
      </c>
      <c r="B360" s="4" t="s">
        <v>147</v>
      </c>
      <c r="C360" s="4">
        <v>31</v>
      </c>
      <c r="D360" s="4" t="s">
        <v>148</v>
      </c>
    </row>
    <row r="361" spans="1:4">
      <c r="A361" s="17">
        <v>3018</v>
      </c>
      <c r="B361" s="4" t="s">
        <v>57</v>
      </c>
      <c r="C361" s="4">
        <v>57</v>
      </c>
      <c r="D361" s="4" t="s">
        <v>148</v>
      </c>
    </row>
    <row r="362" spans="1:4">
      <c r="A362" s="17">
        <v>3269</v>
      </c>
      <c r="B362" s="4" t="s">
        <v>155</v>
      </c>
      <c r="C362" s="4">
        <v>57</v>
      </c>
      <c r="D362" s="4" t="s">
        <v>148</v>
      </c>
    </row>
    <row r="363" spans="1:4">
      <c r="A363" s="17">
        <v>3469</v>
      </c>
      <c r="B363" s="4" t="s">
        <v>57</v>
      </c>
      <c r="C363" s="4">
        <v>29</v>
      </c>
      <c r="D363" s="4" t="s">
        <v>150</v>
      </c>
    </row>
    <row r="364" spans="1:4">
      <c r="A364" s="17">
        <v>3004</v>
      </c>
      <c r="B364" s="4" t="s">
        <v>147</v>
      </c>
      <c r="C364" s="4">
        <v>25</v>
      </c>
      <c r="D364" s="4" t="s">
        <v>150</v>
      </c>
    </row>
    <row r="365" spans="1:4">
      <c r="A365" s="17">
        <v>4279</v>
      </c>
      <c r="B365" s="4" t="s">
        <v>155</v>
      </c>
      <c r="C365" s="4">
        <v>49</v>
      </c>
      <c r="D365" s="4" t="s">
        <v>148</v>
      </c>
    </row>
    <row r="366" spans="1:4">
      <c r="A366" s="17">
        <v>2702</v>
      </c>
      <c r="B366" s="4" t="s">
        <v>152</v>
      </c>
      <c r="C366" s="4">
        <v>57</v>
      </c>
      <c r="D366" s="4" t="s">
        <v>148</v>
      </c>
    </row>
    <row r="367" spans="1:4">
      <c r="A367" s="17">
        <v>2994</v>
      </c>
      <c r="B367" s="4" t="s">
        <v>152</v>
      </c>
      <c r="C367" s="4">
        <v>51</v>
      </c>
      <c r="D367" s="4" t="s">
        <v>148</v>
      </c>
    </row>
    <row r="368" spans="1:4">
      <c r="A368" s="17">
        <v>6730</v>
      </c>
      <c r="B368" s="4" t="s">
        <v>155</v>
      </c>
      <c r="C368" s="4">
        <v>24</v>
      </c>
      <c r="D368" s="4" t="s">
        <v>148</v>
      </c>
    </row>
    <row r="369" spans="1:4">
      <c r="A369" s="17">
        <v>4455</v>
      </c>
      <c r="B369" s="4" t="s">
        <v>57</v>
      </c>
      <c r="C369" s="4">
        <v>41</v>
      </c>
      <c r="D369" s="4" t="s">
        <v>148</v>
      </c>
    </row>
    <row r="370" spans="1:4">
      <c r="A370" s="17">
        <v>4303</v>
      </c>
      <c r="B370" s="4" t="s">
        <v>155</v>
      </c>
      <c r="C370" s="4">
        <v>39</v>
      </c>
      <c r="D370" s="4" t="s">
        <v>150</v>
      </c>
    </row>
    <row r="371" spans="1:4">
      <c r="A371" s="17">
        <v>1633</v>
      </c>
      <c r="B371" s="4" t="s">
        <v>149</v>
      </c>
      <c r="C371" s="4">
        <v>58</v>
      </c>
      <c r="D371" s="4" t="s">
        <v>148</v>
      </c>
    </row>
    <row r="372" spans="1:4">
      <c r="A372" s="17">
        <v>5761</v>
      </c>
      <c r="B372" s="4" t="s">
        <v>57</v>
      </c>
      <c r="C372" s="4">
        <v>30</v>
      </c>
      <c r="D372" s="4" t="s">
        <v>148</v>
      </c>
    </row>
    <row r="373" spans="1:4">
      <c r="A373" s="17">
        <v>5286</v>
      </c>
      <c r="B373" s="4" t="s">
        <v>155</v>
      </c>
      <c r="C373" s="4">
        <v>35</v>
      </c>
      <c r="D373" s="4" t="s">
        <v>148</v>
      </c>
    </row>
    <row r="374" spans="1:4">
      <c r="A374" s="17">
        <v>5328</v>
      </c>
      <c r="B374" s="4" t="s">
        <v>155</v>
      </c>
      <c r="C374" s="4">
        <v>48</v>
      </c>
      <c r="D374" s="4" t="s">
        <v>150</v>
      </c>
    </row>
    <row r="375" spans="1:4">
      <c r="A375" s="17">
        <v>4983</v>
      </c>
      <c r="B375" s="4" t="s">
        <v>152</v>
      </c>
      <c r="C375" s="4">
        <v>48</v>
      </c>
      <c r="D375" s="4" t="s">
        <v>150</v>
      </c>
    </row>
    <row r="376" spans="1:4">
      <c r="A376" s="17">
        <v>1464</v>
      </c>
      <c r="B376" s="4" t="s">
        <v>149</v>
      </c>
      <c r="C376" s="4">
        <v>57</v>
      </c>
      <c r="D376" s="4" t="s">
        <v>148</v>
      </c>
    </row>
    <row r="377" spans="1:4">
      <c r="A377" s="17">
        <v>6182</v>
      </c>
      <c r="B377" s="4" t="s">
        <v>147</v>
      </c>
      <c r="C377" s="4">
        <v>58</v>
      </c>
      <c r="D377" s="4" t="s">
        <v>150</v>
      </c>
    </row>
    <row r="378" spans="1:4">
      <c r="A378" s="17">
        <v>4919</v>
      </c>
      <c r="B378" s="4" t="s">
        <v>152</v>
      </c>
      <c r="C378" s="4">
        <v>46</v>
      </c>
      <c r="D378" s="4" t="s">
        <v>150</v>
      </c>
    </row>
    <row r="379" spans="1:4">
      <c r="A379" s="17">
        <v>1877</v>
      </c>
      <c r="B379" s="4" t="s">
        <v>149</v>
      </c>
      <c r="C379" s="4">
        <v>30</v>
      </c>
      <c r="D379" s="4" t="s">
        <v>150</v>
      </c>
    </row>
    <row r="380" spans="1:4">
      <c r="A380" s="17">
        <v>5756</v>
      </c>
      <c r="B380" s="4" t="s">
        <v>155</v>
      </c>
      <c r="C380" s="4">
        <v>55</v>
      </c>
      <c r="D380" s="4" t="s">
        <v>150</v>
      </c>
    </row>
    <row r="381" spans="1:4">
      <c r="A381" s="17">
        <v>5304</v>
      </c>
      <c r="B381" s="4" t="s">
        <v>147</v>
      </c>
      <c r="C381" s="4">
        <v>30</v>
      </c>
      <c r="D381" s="4" t="s">
        <v>148</v>
      </c>
    </row>
    <row r="382" spans="1:4">
      <c r="A382" s="17">
        <v>3807</v>
      </c>
      <c r="B382" s="4" t="s">
        <v>152</v>
      </c>
      <c r="C382" s="4">
        <v>35</v>
      </c>
      <c r="D382" s="4" t="s">
        <v>150</v>
      </c>
    </row>
    <row r="383" spans="1:4">
      <c r="A383" s="17">
        <v>2535</v>
      </c>
      <c r="B383" s="4" t="s">
        <v>152</v>
      </c>
      <c r="C383" s="4">
        <v>54</v>
      </c>
      <c r="D383" s="4" t="s">
        <v>148</v>
      </c>
    </row>
    <row r="384" spans="1:4">
      <c r="A384" s="17">
        <v>3400</v>
      </c>
      <c r="B384" s="4" t="s">
        <v>152</v>
      </c>
      <c r="C384" s="4">
        <v>30</v>
      </c>
      <c r="D384" s="4" t="s">
        <v>150</v>
      </c>
    </row>
    <row r="385" spans="1:4">
      <c r="A385" s="17">
        <v>2660</v>
      </c>
      <c r="B385" s="4" t="s">
        <v>147</v>
      </c>
      <c r="C385" s="4">
        <v>25</v>
      </c>
      <c r="D385" s="4" t="s">
        <v>150</v>
      </c>
    </row>
    <row r="386" spans="1:4">
      <c r="A386" s="17">
        <v>2552</v>
      </c>
      <c r="B386" s="4" t="s">
        <v>152</v>
      </c>
      <c r="C386" s="4">
        <v>63</v>
      </c>
      <c r="D386" s="4" t="s">
        <v>148</v>
      </c>
    </row>
    <row r="387" spans="1:4">
      <c r="A387" s="17">
        <v>4280</v>
      </c>
      <c r="B387" s="4" t="s">
        <v>57</v>
      </c>
      <c r="C387" s="4">
        <v>41</v>
      </c>
      <c r="D387" s="4" t="s">
        <v>150</v>
      </c>
    </row>
    <row r="388" spans="1:4">
      <c r="A388" s="17">
        <v>4135</v>
      </c>
      <c r="B388" s="4" t="s">
        <v>147</v>
      </c>
      <c r="C388" s="4">
        <v>39</v>
      </c>
      <c r="D388" s="4" t="s">
        <v>150</v>
      </c>
    </row>
    <row r="389" spans="1:4">
      <c r="A389" s="17">
        <v>2301</v>
      </c>
      <c r="B389" s="4" t="s">
        <v>149</v>
      </c>
      <c r="C389" s="4">
        <v>46</v>
      </c>
      <c r="D389" s="4" t="s">
        <v>150</v>
      </c>
    </row>
    <row r="390" spans="1:4">
      <c r="A390" s="17">
        <v>3910</v>
      </c>
      <c r="B390" s="4" t="s">
        <v>155</v>
      </c>
      <c r="C390" s="4">
        <v>34</v>
      </c>
      <c r="D390" s="4" t="s">
        <v>150</v>
      </c>
    </row>
    <row r="391" spans="1:4">
      <c r="A391" s="17">
        <v>3381</v>
      </c>
      <c r="B391" s="4" t="s">
        <v>152</v>
      </c>
      <c r="C391" s="4">
        <v>32</v>
      </c>
      <c r="D391" s="4" t="s">
        <v>150</v>
      </c>
    </row>
    <row r="392" spans="1:4">
      <c r="A392" s="17">
        <v>3314</v>
      </c>
      <c r="B392" s="4" t="s">
        <v>155</v>
      </c>
      <c r="C392" s="4">
        <v>29</v>
      </c>
      <c r="D392" s="4" t="s">
        <v>150</v>
      </c>
    </row>
    <row r="393" spans="1:4">
      <c r="A393" s="17">
        <v>2523</v>
      </c>
      <c r="B393" s="4" t="s">
        <v>149</v>
      </c>
      <c r="C393" s="4">
        <v>34</v>
      </c>
      <c r="D393" s="4" t="s">
        <v>148</v>
      </c>
    </row>
    <row r="394" spans="1:4">
      <c r="A394" s="17">
        <v>4324</v>
      </c>
      <c r="B394" s="4" t="s">
        <v>155</v>
      </c>
      <c r="C394" s="4">
        <v>41</v>
      </c>
      <c r="D394" s="4" t="s">
        <v>150</v>
      </c>
    </row>
    <row r="395" spans="1:4">
      <c r="A395" s="17">
        <v>4422</v>
      </c>
      <c r="B395" s="4" t="s">
        <v>152</v>
      </c>
      <c r="C395" s="4">
        <v>40</v>
      </c>
      <c r="D395" s="4" t="s">
        <v>150</v>
      </c>
    </row>
    <row r="396" spans="1:4">
      <c r="A396" s="17">
        <v>3608</v>
      </c>
      <c r="B396" s="4" t="s">
        <v>152</v>
      </c>
      <c r="C396" s="4">
        <v>35</v>
      </c>
      <c r="D396" s="4" t="s">
        <v>150</v>
      </c>
    </row>
    <row r="397" spans="1:4">
      <c r="A397" s="17">
        <v>4240</v>
      </c>
      <c r="B397" s="4" t="s">
        <v>155</v>
      </c>
      <c r="C397" s="4">
        <v>45</v>
      </c>
      <c r="D397" s="4" t="s">
        <v>148</v>
      </c>
    </row>
    <row r="398" spans="1:4">
      <c r="A398" s="17">
        <v>3276</v>
      </c>
      <c r="B398" s="4" t="s">
        <v>149</v>
      </c>
      <c r="C398" s="4">
        <v>59</v>
      </c>
      <c r="D398" s="4" t="s">
        <v>150</v>
      </c>
    </row>
    <row r="399" spans="1:4">
      <c r="A399" s="17">
        <v>2837</v>
      </c>
      <c r="B399" s="4" t="s">
        <v>149</v>
      </c>
      <c r="C399" s="4">
        <v>30</v>
      </c>
      <c r="D399" s="4" t="s">
        <v>148</v>
      </c>
    </row>
    <row r="400" spans="1:4">
      <c r="A400" s="17">
        <v>4863</v>
      </c>
      <c r="B400" s="4" t="s">
        <v>57</v>
      </c>
      <c r="C400" s="4">
        <v>40</v>
      </c>
      <c r="D400" s="4" t="s">
        <v>148</v>
      </c>
    </row>
    <row r="401" spans="1:4">
      <c r="A401" s="17">
        <v>6393</v>
      </c>
      <c r="B401" s="4" t="s">
        <v>155</v>
      </c>
      <c r="C401" s="4">
        <v>59</v>
      </c>
      <c r="D401" s="4" t="s">
        <v>150</v>
      </c>
    </row>
    <row r="402" spans="1:4">
      <c r="A402" s="17">
        <v>1700</v>
      </c>
      <c r="B402" s="4" t="s">
        <v>149</v>
      </c>
      <c r="C402" s="4">
        <v>30</v>
      </c>
      <c r="D402" s="4" t="s">
        <v>150</v>
      </c>
    </row>
    <row r="403" spans="1:4">
      <c r="A403" s="17">
        <v>5706</v>
      </c>
      <c r="B403" s="4" t="s">
        <v>147</v>
      </c>
      <c r="C403" s="4">
        <v>34</v>
      </c>
      <c r="D403" s="4" t="s">
        <v>148</v>
      </c>
    </row>
    <row r="404" spans="1:4">
      <c r="A404" s="17">
        <v>2869</v>
      </c>
      <c r="B404" s="4" t="s">
        <v>149</v>
      </c>
      <c r="C404" s="4">
        <v>54</v>
      </c>
      <c r="D404" s="4" t="s">
        <v>150</v>
      </c>
    </row>
    <row r="405" spans="1:4">
      <c r="A405" s="17">
        <v>4038</v>
      </c>
      <c r="B405" s="4" t="s">
        <v>155</v>
      </c>
      <c r="C405" s="4">
        <v>43</v>
      </c>
      <c r="D405" s="4" t="s">
        <v>148</v>
      </c>
    </row>
    <row r="406" spans="1:4">
      <c r="A406" s="17">
        <v>6270</v>
      </c>
      <c r="B406" s="4" t="s">
        <v>57</v>
      </c>
      <c r="C406" s="4">
        <v>26</v>
      </c>
      <c r="D406" s="4" t="s">
        <v>148</v>
      </c>
    </row>
    <row r="407" spans="1:4">
      <c r="A407" s="17">
        <v>3315</v>
      </c>
      <c r="B407" s="4" t="s">
        <v>57</v>
      </c>
      <c r="C407" s="4">
        <v>30</v>
      </c>
      <c r="D407" s="4" t="s">
        <v>150</v>
      </c>
    </row>
    <row r="408" spans="1:4">
      <c r="A408" s="17">
        <v>1227</v>
      </c>
      <c r="B408" s="4" t="s">
        <v>149</v>
      </c>
      <c r="C408" s="4">
        <v>23</v>
      </c>
      <c r="D408" s="4" t="s">
        <v>150</v>
      </c>
    </row>
    <row r="409" spans="1:4">
      <c r="A409" s="17">
        <v>3199</v>
      </c>
      <c r="B409" s="4" t="s">
        <v>152</v>
      </c>
      <c r="C409" s="4">
        <v>55</v>
      </c>
      <c r="D409" s="4" t="s">
        <v>148</v>
      </c>
    </row>
    <row r="410" spans="1:4">
      <c r="A410" s="17">
        <v>1610</v>
      </c>
      <c r="B410" s="4" t="s">
        <v>149</v>
      </c>
      <c r="C410" s="4">
        <v>31</v>
      </c>
      <c r="D410" s="4" t="s">
        <v>150</v>
      </c>
    </row>
    <row r="411" spans="1:4">
      <c r="A411" s="17">
        <v>3114</v>
      </c>
      <c r="B411" s="4" t="s">
        <v>149</v>
      </c>
      <c r="C411" s="4">
        <v>62</v>
      </c>
      <c r="D411" s="4" t="s">
        <v>150</v>
      </c>
    </row>
    <row r="412" spans="1:4">
      <c r="A412" s="17">
        <v>1943</v>
      </c>
      <c r="B412" s="4" t="s">
        <v>149</v>
      </c>
      <c r="C412" s="4">
        <v>36</v>
      </c>
      <c r="D412" s="4" t="s">
        <v>150</v>
      </c>
    </row>
    <row r="413" spans="1:4">
      <c r="A413" s="17">
        <v>2054</v>
      </c>
      <c r="B413" s="4" t="s">
        <v>57</v>
      </c>
      <c r="C413" s="4">
        <v>22</v>
      </c>
      <c r="D413" s="4" t="s">
        <v>150</v>
      </c>
    </row>
    <row r="414" spans="1:4">
      <c r="A414" s="17">
        <v>1438</v>
      </c>
      <c r="B414" s="4" t="s">
        <v>149</v>
      </c>
      <c r="C414" s="4">
        <v>61</v>
      </c>
      <c r="D414" s="4" t="s">
        <v>148</v>
      </c>
    </row>
    <row r="415" spans="1:4">
      <c r="A415" s="17">
        <v>3196</v>
      </c>
      <c r="B415" s="4" t="s">
        <v>152</v>
      </c>
      <c r="C415" s="4">
        <v>29</v>
      </c>
      <c r="D415" s="4" t="s">
        <v>150</v>
      </c>
    </row>
    <row r="416" spans="1:4">
      <c r="A416" s="17">
        <v>5031</v>
      </c>
      <c r="B416" s="4" t="s">
        <v>152</v>
      </c>
      <c r="C416" s="4">
        <v>31</v>
      </c>
      <c r="D416" s="4" t="s">
        <v>148</v>
      </c>
    </row>
    <row r="417" spans="1:4">
      <c r="A417" s="17">
        <v>2681</v>
      </c>
      <c r="B417" s="4" t="s">
        <v>149</v>
      </c>
      <c r="C417" s="4">
        <v>47</v>
      </c>
      <c r="D417" s="4" t="s">
        <v>150</v>
      </c>
    </row>
    <row r="418" spans="1:4">
      <c r="A418" s="17">
        <v>5076</v>
      </c>
      <c r="B418" s="4" t="s">
        <v>57</v>
      </c>
      <c r="C418" s="4">
        <v>51</v>
      </c>
      <c r="D418" s="4" t="s">
        <v>150</v>
      </c>
    </row>
    <row r="419" spans="1:4">
      <c r="A419" s="17">
        <v>3566</v>
      </c>
      <c r="B419" s="4" t="s">
        <v>152</v>
      </c>
      <c r="C419" s="4">
        <v>56</v>
      </c>
      <c r="D419" s="4" t="s">
        <v>148</v>
      </c>
    </row>
    <row r="420" spans="1:4">
      <c r="A420" s="17">
        <v>2461</v>
      </c>
      <c r="B420" s="4" t="s">
        <v>147</v>
      </c>
      <c r="C420" s="4">
        <v>62</v>
      </c>
      <c r="D420" s="4" t="s">
        <v>148</v>
      </c>
    </row>
    <row r="421" spans="1:4">
      <c r="A421" s="17">
        <v>4236</v>
      </c>
      <c r="B421" s="4" t="s">
        <v>147</v>
      </c>
      <c r="C421" s="4">
        <v>39</v>
      </c>
      <c r="D421" s="4" t="s">
        <v>150</v>
      </c>
    </row>
    <row r="422" spans="1:4">
      <c r="A422" s="17">
        <v>5188</v>
      </c>
      <c r="B422" s="4" t="s">
        <v>57</v>
      </c>
      <c r="C422" s="4">
        <v>40</v>
      </c>
      <c r="D422" s="4" t="s">
        <v>148</v>
      </c>
    </row>
    <row r="423" spans="1:4">
      <c r="A423" s="17">
        <v>4397</v>
      </c>
      <c r="B423" s="4" t="s">
        <v>155</v>
      </c>
      <c r="C423" s="4">
        <v>47</v>
      </c>
      <c r="D423" s="4" t="s">
        <v>148</v>
      </c>
    </row>
    <row r="424" spans="1:4">
      <c r="A424" s="17">
        <v>2340</v>
      </c>
      <c r="B424" s="4" t="s">
        <v>152</v>
      </c>
      <c r="C424" s="4">
        <v>21</v>
      </c>
      <c r="D424" s="4" t="s">
        <v>150</v>
      </c>
    </row>
    <row r="425" spans="1:4">
      <c r="A425" s="17">
        <v>3902</v>
      </c>
      <c r="B425" s="4" t="s">
        <v>152</v>
      </c>
      <c r="C425" s="4">
        <v>31</v>
      </c>
      <c r="D425" s="4" t="s">
        <v>150</v>
      </c>
    </row>
    <row r="426" spans="1:4">
      <c r="A426" s="17">
        <v>2781</v>
      </c>
      <c r="B426" s="4" t="s">
        <v>155</v>
      </c>
      <c r="C426" s="4">
        <v>25</v>
      </c>
      <c r="D426" s="4" t="s">
        <v>150</v>
      </c>
    </row>
    <row r="427" spans="1:4">
      <c r="A427" s="17">
        <v>5403</v>
      </c>
      <c r="B427" s="4" t="s">
        <v>155</v>
      </c>
      <c r="C427" s="4">
        <v>54</v>
      </c>
      <c r="D427" s="4" t="s">
        <v>150</v>
      </c>
    </row>
    <row r="428" spans="1:4">
      <c r="A428" s="17">
        <v>6368</v>
      </c>
      <c r="B428" s="4" t="s">
        <v>155</v>
      </c>
      <c r="C428" s="4">
        <v>23</v>
      </c>
      <c r="D428" s="4" t="s">
        <v>148</v>
      </c>
    </row>
    <row r="429" spans="1:4">
      <c r="A429" s="17">
        <v>4416</v>
      </c>
      <c r="B429" s="4" t="s">
        <v>155</v>
      </c>
      <c r="C429" s="4">
        <v>41</v>
      </c>
      <c r="D429" s="4" t="s">
        <v>148</v>
      </c>
    </row>
    <row r="430" spans="1:4">
      <c r="A430" s="17">
        <v>5097</v>
      </c>
      <c r="B430" s="4" t="s">
        <v>57</v>
      </c>
      <c r="C430" s="4">
        <v>38</v>
      </c>
      <c r="D430" s="4" t="s">
        <v>148</v>
      </c>
    </row>
    <row r="431" spans="1:4">
      <c r="A431" s="17">
        <v>2332</v>
      </c>
      <c r="B431" s="4" t="s">
        <v>149</v>
      </c>
      <c r="C431" s="4">
        <v>44</v>
      </c>
      <c r="D431" s="4" t="s">
        <v>150</v>
      </c>
    </row>
    <row r="432" spans="1:4">
      <c r="A432" s="17">
        <v>5223</v>
      </c>
      <c r="B432" s="4" t="s">
        <v>152</v>
      </c>
      <c r="C432" s="4">
        <v>35</v>
      </c>
      <c r="D432" s="4" t="s">
        <v>148</v>
      </c>
    </row>
    <row r="433" spans="1:4">
      <c r="A433" s="17">
        <v>5744</v>
      </c>
      <c r="B433" s="4" t="s">
        <v>152</v>
      </c>
      <c r="C433" s="4">
        <v>54</v>
      </c>
      <c r="D433" s="4" t="s">
        <v>150</v>
      </c>
    </row>
    <row r="434" spans="1:4">
      <c r="A434" s="17">
        <v>6799</v>
      </c>
      <c r="B434" s="4" t="s">
        <v>147</v>
      </c>
      <c r="C434" s="4">
        <v>22</v>
      </c>
      <c r="D434" s="4" t="s">
        <v>148</v>
      </c>
    </row>
    <row r="435" spans="1:4">
      <c r="A435" s="17">
        <v>4156</v>
      </c>
      <c r="B435" s="4" t="s">
        <v>57</v>
      </c>
      <c r="C435" s="4">
        <v>41</v>
      </c>
      <c r="D435" s="4" t="s">
        <v>150</v>
      </c>
    </row>
    <row r="436" spans="1:4">
      <c r="A436" s="17">
        <v>3721</v>
      </c>
      <c r="B436" s="4" t="s">
        <v>152</v>
      </c>
      <c r="C436" s="4">
        <v>49</v>
      </c>
      <c r="D436" s="4" t="s">
        <v>148</v>
      </c>
    </row>
    <row r="437" spans="1:4">
      <c r="A437" s="17">
        <v>2689</v>
      </c>
      <c r="B437" s="4" t="s">
        <v>149</v>
      </c>
      <c r="C437" s="4">
        <v>33</v>
      </c>
      <c r="D437" s="4" t="s">
        <v>148</v>
      </c>
    </row>
    <row r="438" spans="1:4">
      <c r="A438" s="17">
        <v>2876</v>
      </c>
      <c r="B438" s="4" t="s">
        <v>155</v>
      </c>
      <c r="C438" s="4">
        <v>29</v>
      </c>
      <c r="D438" s="4" t="s">
        <v>150</v>
      </c>
    </row>
    <row r="439" spans="1:4">
      <c r="A439" s="17">
        <v>5354</v>
      </c>
      <c r="B439" s="4" t="s">
        <v>155</v>
      </c>
      <c r="C439" s="4">
        <v>52</v>
      </c>
      <c r="D439" s="4" t="s">
        <v>150</v>
      </c>
    </row>
    <row r="440" spans="1:4">
      <c r="A440" s="17">
        <v>4248</v>
      </c>
      <c r="B440" s="4" t="s">
        <v>152</v>
      </c>
      <c r="C440" s="4">
        <v>41</v>
      </c>
      <c r="D440" s="4" t="s">
        <v>148</v>
      </c>
    </row>
    <row r="441" spans="1:4">
      <c r="A441" s="17">
        <v>3158</v>
      </c>
      <c r="B441" s="4" t="s">
        <v>149</v>
      </c>
      <c r="C441" s="4">
        <v>63</v>
      </c>
      <c r="D441" s="4" t="s">
        <v>150</v>
      </c>
    </row>
    <row r="442" spans="1:4">
      <c r="A442" s="17">
        <v>4750</v>
      </c>
      <c r="B442" s="4" t="s">
        <v>147</v>
      </c>
      <c r="C442" s="4">
        <v>49</v>
      </c>
      <c r="D442" s="4" t="s">
        <v>150</v>
      </c>
    </row>
    <row r="443" spans="1:4">
      <c r="A443" s="17">
        <v>5532</v>
      </c>
      <c r="B443" s="4" t="s">
        <v>155</v>
      </c>
      <c r="C443" s="4">
        <v>55</v>
      </c>
      <c r="D443" s="4" t="s">
        <v>150</v>
      </c>
    </row>
    <row r="444" spans="1:4">
      <c r="A444" s="17">
        <v>4531</v>
      </c>
      <c r="B444" s="4" t="s">
        <v>152</v>
      </c>
      <c r="C444" s="4">
        <v>42</v>
      </c>
      <c r="D444" s="4" t="s">
        <v>150</v>
      </c>
    </row>
    <row r="445" spans="1:4">
      <c r="A445" s="17">
        <v>6222</v>
      </c>
      <c r="B445" s="4" t="s">
        <v>147</v>
      </c>
      <c r="C445" s="4">
        <v>30</v>
      </c>
      <c r="D445" s="4" t="s">
        <v>148</v>
      </c>
    </row>
    <row r="446" spans="1:4">
      <c r="A446" s="17">
        <v>1325</v>
      </c>
      <c r="B446" s="4" t="s">
        <v>149</v>
      </c>
      <c r="C446" s="4">
        <v>24</v>
      </c>
      <c r="D446" s="4" t="s">
        <v>150</v>
      </c>
    </row>
    <row r="447" spans="1:4">
      <c r="A447" s="17">
        <v>2945</v>
      </c>
      <c r="B447" s="4" t="s">
        <v>152</v>
      </c>
      <c r="C447" s="4">
        <v>31</v>
      </c>
      <c r="D447" s="4" t="s">
        <v>150</v>
      </c>
    </row>
    <row r="448" spans="1:4">
      <c r="A448" s="17">
        <v>3940</v>
      </c>
      <c r="B448" s="4" t="s">
        <v>147</v>
      </c>
      <c r="C448" s="4">
        <v>47</v>
      </c>
      <c r="D448" s="4" t="s">
        <v>148</v>
      </c>
    </row>
    <row r="449" spans="1:4">
      <c r="A449" s="17">
        <v>2630</v>
      </c>
      <c r="B449" s="4" t="s">
        <v>149</v>
      </c>
      <c r="C449" s="4">
        <v>33</v>
      </c>
      <c r="D449" s="4" t="s">
        <v>148</v>
      </c>
    </row>
    <row r="450" spans="1:4">
      <c r="A450" s="17">
        <v>4508</v>
      </c>
      <c r="B450" s="4" t="s">
        <v>57</v>
      </c>
      <c r="C450" s="4">
        <v>41</v>
      </c>
      <c r="D450" s="4" t="s">
        <v>150</v>
      </c>
    </row>
    <row r="451" spans="1:4">
      <c r="A451" s="17">
        <v>2722</v>
      </c>
      <c r="B451" s="4" t="s">
        <v>152</v>
      </c>
      <c r="C451" s="4">
        <v>25</v>
      </c>
      <c r="D451" s="4" t="s">
        <v>150</v>
      </c>
    </row>
    <row r="452" spans="1:4">
      <c r="A452" s="17">
        <v>5948</v>
      </c>
      <c r="B452" s="4" t="s">
        <v>152</v>
      </c>
      <c r="C452" s="4">
        <v>29</v>
      </c>
      <c r="D452" s="4" t="s">
        <v>148</v>
      </c>
    </row>
    <row r="453" spans="1:4">
      <c r="A453" s="17">
        <v>3217</v>
      </c>
      <c r="B453" s="4" t="s">
        <v>147</v>
      </c>
      <c r="C453" s="4">
        <v>56</v>
      </c>
      <c r="D453" s="4" t="s">
        <v>148</v>
      </c>
    </row>
    <row r="454" spans="1:4">
      <c r="A454" s="17">
        <v>2302</v>
      </c>
      <c r="B454" s="4" t="s">
        <v>149</v>
      </c>
      <c r="C454" s="4">
        <v>44</v>
      </c>
      <c r="D454" s="4" t="s">
        <v>150</v>
      </c>
    </row>
    <row r="455" spans="1:4">
      <c r="A455" s="17">
        <v>5954</v>
      </c>
      <c r="B455" s="4" t="s">
        <v>147</v>
      </c>
      <c r="C455" s="4">
        <v>56</v>
      </c>
      <c r="D455" s="4" t="s">
        <v>150</v>
      </c>
    </row>
    <row r="456" spans="1:4">
      <c r="A456" s="17">
        <v>4692</v>
      </c>
      <c r="B456" s="4" t="s">
        <v>57</v>
      </c>
      <c r="C456" s="4">
        <v>43</v>
      </c>
      <c r="D456" s="4" t="s">
        <v>148</v>
      </c>
    </row>
    <row r="457" spans="1:4">
      <c r="A457" s="17">
        <v>2405</v>
      </c>
      <c r="B457" s="4" t="s">
        <v>152</v>
      </c>
      <c r="C457" s="4">
        <v>60</v>
      </c>
      <c r="D457" s="4" t="s">
        <v>148</v>
      </c>
    </row>
    <row r="458" spans="1:4">
      <c r="A458" s="17">
        <v>1909</v>
      </c>
      <c r="B458" s="4" t="s">
        <v>149</v>
      </c>
      <c r="C458" s="4">
        <v>36</v>
      </c>
      <c r="D458" s="4" t="s">
        <v>150</v>
      </c>
    </row>
    <row r="459" spans="1:4">
      <c r="A459" s="17">
        <v>3175</v>
      </c>
      <c r="B459" s="4" t="s">
        <v>149</v>
      </c>
      <c r="C459" s="4">
        <v>26</v>
      </c>
      <c r="D459" s="4" t="s">
        <v>148</v>
      </c>
    </row>
    <row r="460" spans="1:4">
      <c r="A460" s="17">
        <v>6134</v>
      </c>
      <c r="B460" s="4" t="s">
        <v>152</v>
      </c>
      <c r="C460" s="4">
        <v>56</v>
      </c>
      <c r="D460" s="4" t="s">
        <v>150</v>
      </c>
    </row>
    <row r="461" spans="1:4">
      <c r="A461" s="17">
        <v>3236</v>
      </c>
      <c r="B461" s="4" t="s">
        <v>147</v>
      </c>
      <c r="C461" s="4">
        <v>55</v>
      </c>
      <c r="D461" s="4" t="s">
        <v>148</v>
      </c>
    </row>
    <row r="462" spans="1:4">
      <c r="A462" s="17">
        <v>5186</v>
      </c>
      <c r="B462" s="4" t="s">
        <v>57</v>
      </c>
      <c r="C462" s="4">
        <v>40</v>
      </c>
      <c r="D462" s="4" t="s">
        <v>148</v>
      </c>
    </row>
    <row r="463" spans="1:4">
      <c r="A463" s="17">
        <v>5622</v>
      </c>
      <c r="B463" s="4" t="s">
        <v>57</v>
      </c>
      <c r="C463" s="4">
        <v>54</v>
      </c>
      <c r="D463" s="4" t="s">
        <v>150</v>
      </c>
    </row>
    <row r="464" spans="1:4">
      <c r="A464" s="17">
        <v>2094</v>
      </c>
      <c r="B464" s="4" t="s">
        <v>149</v>
      </c>
      <c r="C464" s="4">
        <v>38</v>
      </c>
      <c r="D464" s="4" t="s">
        <v>150</v>
      </c>
    </row>
    <row r="465" spans="1:4">
      <c r="A465" s="17">
        <v>3559</v>
      </c>
      <c r="B465" s="4" t="s">
        <v>57</v>
      </c>
      <c r="C465" s="4">
        <v>49</v>
      </c>
      <c r="D465" s="4" t="s">
        <v>148</v>
      </c>
    </row>
    <row r="466" spans="1:4">
      <c r="A466" s="17">
        <v>3232</v>
      </c>
      <c r="B466" s="4" t="s">
        <v>57</v>
      </c>
      <c r="C466" s="4">
        <v>59</v>
      </c>
      <c r="D466" s="4" t="s">
        <v>148</v>
      </c>
    </row>
    <row r="467" spans="1:4">
      <c r="A467" s="17">
        <v>4492</v>
      </c>
      <c r="B467" s="4" t="s">
        <v>152</v>
      </c>
      <c r="C467" s="4">
        <v>44</v>
      </c>
      <c r="D467" s="4" t="s">
        <v>148</v>
      </c>
    </row>
    <row r="468" spans="1:4">
      <c r="A468" s="17">
        <v>3368</v>
      </c>
      <c r="B468" s="4" t="s">
        <v>147</v>
      </c>
      <c r="C468" s="4">
        <v>59</v>
      </c>
      <c r="D468" s="4" t="s">
        <v>148</v>
      </c>
    </row>
    <row r="469" spans="1:4">
      <c r="A469" s="17">
        <v>5101</v>
      </c>
      <c r="B469" s="4" t="s">
        <v>147</v>
      </c>
      <c r="C469" s="4">
        <v>46</v>
      </c>
      <c r="D469" s="4" t="s">
        <v>150</v>
      </c>
    </row>
    <row r="470" spans="1:4">
      <c r="A470" s="17">
        <v>4779</v>
      </c>
      <c r="B470" s="4" t="s">
        <v>155</v>
      </c>
      <c r="C470" s="4">
        <v>47</v>
      </c>
      <c r="D470" s="4" t="s">
        <v>150</v>
      </c>
    </row>
    <row r="471" spans="1:4">
      <c r="A471" s="17">
        <v>6290</v>
      </c>
      <c r="B471" s="4" t="s">
        <v>57</v>
      </c>
      <c r="C471" s="4">
        <v>59</v>
      </c>
      <c r="D471" s="4" t="s">
        <v>150</v>
      </c>
    </row>
    <row r="472" spans="1:4">
      <c r="A472" s="17">
        <v>2881</v>
      </c>
      <c r="B472" s="4" t="s">
        <v>149</v>
      </c>
      <c r="C472" s="4">
        <v>58</v>
      </c>
      <c r="D472" s="4" t="s">
        <v>150</v>
      </c>
    </row>
    <row r="473" spans="1:4">
      <c r="A473" s="17">
        <v>6197</v>
      </c>
      <c r="B473" s="4" t="s">
        <v>57</v>
      </c>
      <c r="C473" s="4">
        <v>54</v>
      </c>
      <c r="D473" s="4" t="s">
        <v>150</v>
      </c>
    </row>
    <row r="474" spans="1:4">
      <c r="A474" s="17">
        <v>2564</v>
      </c>
      <c r="B474" s="4" t="s">
        <v>155</v>
      </c>
      <c r="C474" s="4">
        <v>21</v>
      </c>
      <c r="D474" s="4" t="s">
        <v>150</v>
      </c>
    </row>
    <row r="475" spans="1:4">
      <c r="A475" s="17">
        <v>4182</v>
      </c>
      <c r="B475" s="4" t="s">
        <v>152</v>
      </c>
      <c r="C475" s="4">
        <v>43</v>
      </c>
      <c r="D475" s="4" t="s">
        <v>150</v>
      </c>
    </row>
    <row r="476" spans="1:4">
      <c r="A476" s="17">
        <v>2311</v>
      </c>
      <c r="B476" s="4" t="s">
        <v>155</v>
      </c>
      <c r="C476" s="4">
        <v>23</v>
      </c>
      <c r="D476" s="4" t="s">
        <v>150</v>
      </c>
    </row>
    <row r="477" spans="1:4">
      <c r="A477" s="17">
        <v>5819</v>
      </c>
      <c r="B477" s="4" t="s">
        <v>155</v>
      </c>
      <c r="C477" s="4">
        <v>54</v>
      </c>
      <c r="D477" s="4" t="s">
        <v>150</v>
      </c>
    </row>
    <row r="478" spans="1:4">
      <c r="A478" s="17">
        <v>3920</v>
      </c>
      <c r="B478" s="4" t="s">
        <v>152</v>
      </c>
      <c r="C478" s="4">
        <v>38</v>
      </c>
      <c r="D478" s="4" t="s">
        <v>150</v>
      </c>
    </row>
    <row r="479" spans="1:4">
      <c r="A479" s="17">
        <v>6099</v>
      </c>
      <c r="B479" s="4" t="s">
        <v>155</v>
      </c>
      <c r="C479" s="4">
        <v>54</v>
      </c>
      <c r="D479" s="4" t="s">
        <v>150</v>
      </c>
    </row>
    <row r="480" spans="1:4">
      <c r="A480" s="17">
        <v>6334</v>
      </c>
      <c r="B480" s="4" t="s">
        <v>152</v>
      </c>
      <c r="C480" s="4">
        <v>60</v>
      </c>
      <c r="D480" s="4" t="s">
        <v>150</v>
      </c>
    </row>
    <row r="481" spans="1:4">
      <c r="A481" s="17">
        <v>5578</v>
      </c>
      <c r="B481" s="4" t="s">
        <v>57</v>
      </c>
      <c r="C481" s="4">
        <v>54</v>
      </c>
      <c r="D481" s="4" t="s">
        <v>150</v>
      </c>
    </row>
    <row r="482" spans="1:4">
      <c r="A482" s="17">
        <v>2370</v>
      </c>
      <c r="B482" s="4" t="s">
        <v>149</v>
      </c>
      <c r="C482" s="4">
        <v>37</v>
      </c>
      <c r="D482" s="4" t="s">
        <v>148</v>
      </c>
    </row>
    <row r="483" spans="1:4">
      <c r="A483" s="17">
        <v>1908</v>
      </c>
      <c r="B483" s="4" t="s">
        <v>57</v>
      </c>
      <c r="C483" s="4">
        <v>22</v>
      </c>
      <c r="D483" s="4" t="s">
        <v>150</v>
      </c>
    </row>
    <row r="484" spans="1:4">
      <c r="A484" s="17">
        <v>2783</v>
      </c>
      <c r="B484" s="4" t="s">
        <v>149</v>
      </c>
      <c r="C484" s="4">
        <v>57</v>
      </c>
      <c r="D484" s="4" t="s">
        <v>150</v>
      </c>
    </row>
    <row r="485" spans="1:4">
      <c r="A485" s="17">
        <v>4856</v>
      </c>
      <c r="B485" s="4" t="s">
        <v>147</v>
      </c>
      <c r="C485" s="4">
        <v>43</v>
      </c>
      <c r="D485" s="4" t="s">
        <v>148</v>
      </c>
    </row>
    <row r="486" spans="1:4">
      <c r="A486" s="17">
        <v>4083</v>
      </c>
      <c r="B486" s="4" t="s">
        <v>152</v>
      </c>
      <c r="C486" s="4">
        <v>45</v>
      </c>
      <c r="D486" s="4" t="s">
        <v>148</v>
      </c>
    </row>
    <row r="487" spans="1:4">
      <c r="A487" s="17">
        <v>3355</v>
      </c>
      <c r="B487" s="4" t="s">
        <v>57</v>
      </c>
      <c r="C487" s="4">
        <v>51</v>
      </c>
      <c r="D487" s="4" t="s">
        <v>148</v>
      </c>
    </row>
    <row r="488" spans="1:4">
      <c r="A488" s="17">
        <v>2170</v>
      </c>
      <c r="B488" s="4" t="s">
        <v>149</v>
      </c>
      <c r="C488" s="4">
        <v>48</v>
      </c>
      <c r="D488" s="4" t="s">
        <v>148</v>
      </c>
    </row>
    <row r="489" spans="1:4">
      <c r="A489" s="17">
        <v>4580</v>
      </c>
      <c r="B489" s="4" t="s">
        <v>57</v>
      </c>
      <c r="C489" s="4">
        <v>42</v>
      </c>
      <c r="D489" s="4" t="s">
        <v>150</v>
      </c>
    </row>
    <row r="490" spans="1:4">
      <c r="A490" s="17">
        <v>6058</v>
      </c>
      <c r="B490" s="4" t="s">
        <v>147</v>
      </c>
      <c r="C490" s="4">
        <v>61</v>
      </c>
      <c r="D490" s="4" t="s">
        <v>150</v>
      </c>
    </row>
    <row r="491" spans="1:4">
      <c r="A491" s="17">
        <v>3066</v>
      </c>
      <c r="B491" s="4" t="s">
        <v>57</v>
      </c>
      <c r="C491" s="4">
        <v>27</v>
      </c>
      <c r="D491" s="4" t="s">
        <v>150</v>
      </c>
    </row>
    <row r="492" spans="1:4">
      <c r="A492" s="17">
        <v>6493</v>
      </c>
      <c r="B492" s="4" t="s">
        <v>147</v>
      </c>
      <c r="C492" s="4">
        <v>23</v>
      </c>
      <c r="D492" s="4" t="s">
        <v>148</v>
      </c>
    </row>
    <row r="493" spans="1:4">
      <c r="A493" s="17">
        <v>6425</v>
      </c>
      <c r="B493" s="4" t="s">
        <v>147</v>
      </c>
      <c r="C493" s="4">
        <v>24</v>
      </c>
      <c r="D493" s="4" t="s">
        <v>148</v>
      </c>
    </row>
    <row r="494" spans="1:4">
      <c r="A494" s="17">
        <v>4699</v>
      </c>
      <c r="B494" s="4" t="s">
        <v>57</v>
      </c>
      <c r="C494" s="4">
        <v>48</v>
      </c>
      <c r="D494" s="4" t="s">
        <v>150</v>
      </c>
    </row>
    <row r="495" spans="1:4">
      <c r="A495" s="17">
        <v>4458</v>
      </c>
      <c r="B495" s="4" t="s">
        <v>147</v>
      </c>
      <c r="C495" s="4">
        <v>46</v>
      </c>
      <c r="D495" s="4" t="s">
        <v>150</v>
      </c>
    </row>
    <row r="496" spans="1:4">
      <c r="A496" s="17">
        <v>4909</v>
      </c>
      <c r="B496" s="4" t="s">
        <v>147</v>
      </c>
      <c r="C496" s="4">
        <v>38</v>
      </c>
      <c r="D496" s="4" t="s">
        <v>148</v>
      </c>
    </row>
    <row r="497" spans="1:4">
      <c r="A497" s="17">
        <v>5010</v>
      </c>
      <c r="B497" s="4" t="s">
        <v>57</v>
      </c>
      <c r="C497" s="4">
        <v>52</v>
      </c>
      <c r="D497" s="4" t="s">
        <v>150</v>
      </c>
    </row>
    <row r="498" spans="1:4">
      <c r="A498" s="17">
        <v>4061</v>
      </c>
      <c r="B498" s="4" t="s">
        <v>152</v>
      </c>
      <c r="C498" s="4">
        <v>44</v>
      </c>
      <c r="D498" s="4" t="s">
        <v>150</v>
      </c>
    </row>
    <row r="499" spans="1:4">
      <c r="A499" s="17">
        <v>5319</v>
      </c>
      <c r="B499" s="4" t="s">
        <v>152</v>
      </c>
      <c r="C499" s="4">
        <v>35</v>
      </c>
      <c r="D499" s="4" t="s">
        <v>148</v>
      </c>
    </row>
    <row r="500" spans="1:4">
      <c r="A500" s="17">
        <v>2371</v>
      </c>
      <c r="B500" s="4" t="s">
        <v>149</v>
      </c>
      <c r="C500" s="4">
        <v>44</v>
      </c>
      <c r="D500" s="4" t="s">
        <v>150</v>
      </c>
    </row>
    <row r="501" spans="1:4">
      <c r="A501" s="17">
        <v>6559</v>
      </c>
      <c r="B501" s="4" t="s">
        <v>152</v>
      </c>
      <c r="C501" s="4">
        <v>22</v>
      </c>
      <c r="D501" s="4" t="s">
        <v>148</v>
      </c>
    </row>
    <row r="502" spans="1:4">
      <c r="A502" s="17">
        <v>6154</v>
      </c>
      <c r="B502" s="4" t="s">
        <v>57</v>
      </c>
      <c r="C502" s="4">
        <v>27</v>
      </c>
      <c r="D502" s="4" t="s">
        <v>148</v>
      </c>
    </row>
    <row r="503" spans="1:4">
      <c r="A503" s="17">
        <v>3650</v>
      </c>
      <c r="B503" s="4" t="s">
        <v>152</v>
      </c>
      <c r="C503" s="4">
        <v>51</v>
      </c>
      <c r="D503" s="4" t="s">
        <v>148</v>
      </c>
    </row>
    <row r="504" spans="1:4">
      <c r="A504" s="17">
        <v>6011</v>
      </c>
      <c r="B504" s="4" t="s">
        <v>155</v>
      </c>
      <c r="C504" s="4">
        <v>30</v>
      </c>
      <c r="D504" s="4" t="s">
        <v>148</v>
      </c>
    </row>
    <row r="505" spans="1:4">
      <c r="A505" s="17">
        <v>5563</v>
      </c>
      <c r="B505" s="4" t="s">
        <v>147</v>
      </c>
      <c r="C505" s="4">
        <v>30</v>
      </c>
      <c r="D505" s="4" t="s">
        <v>148</v>
      </c>
    </row>
    <row r="506" spans="1:4">
      <c r="A506" s="17">
        <v>5447</v>
      </c>
      <c r="B506" s="4" t="s">
        <v>57</v>
      </c>
      <c r="C506" s="4">
        <v>55</v>
      </c>
      <c r="D506" s="4" t="s">
        <v>150</v>
      </c>
    </row>
    <row r="507" spans="1:4">
      <c r="A507" s="17">
        <v>3782</v>
      </c>
      <c r="B507" s="4" t="s">
        <v>57</v>
      </c>
      <c r="C507" s="4">
        <v>35</v>
      </c>
      <c r="D507" s="4" t="s">
        <v>150</v>
      </c>
    </row>
    <row r="508" spans="1:4">
      <c r="A508" s="17">
        <v>6160</v>
      </c>
      <c r="B508" s="4" t="s">
        <v>155</v>
      </c>
      <c r="C508" s="4">
        <v>55</v>
      </c>
      <c r="D508" s="4" t="s">
        <v>150</v>
      </c>
    </row>
    <row r="509" spans="1:4">
      <c r="A509" s="17">
        <v>1800</v>
      </c>
      <c r="B509" s="4" t="s">
        <v>149</v>
      </c>
      <c r="C509" s="4">
        <v>31</v>
      </c>
      <c r="D509" s="4" t="s">
        <v>150</v>
      </c>
    </row>
    <row r="510" spans="1:4">
      <c r="A510" s="17">
        <v>4907</v>
      </c>
      <c r="B510" s="4" t="s">
        <v>155</v>
      </c>
      <c r="C510" s="4">
        <v>42</v>
      </c>
      <c r="D510" s="4" t="s">
        <v>148</v>
      </c>
    </row>
    <row r="511" spans="1:4">
      <c r="A511" s="17">
        <v>6171</v>
      </c>
      <c r="B511" s="4" t="s">
        <v>147</v>
      </c>
      <c r="C511" s="4">
        <v>25</v>
      </c>
      <c r="D511" s="4" t="s">
        <v>148</v>
      </c>
    </row>
    <row r="512" spans="1:4">
      <c r="A512" s="17">
        <v>3231</v>
      </c>
      <c r="B512" s="4" t="s">
        <v>152</v>
      </c>
      <c r="C512" s="4">
        <v>25</v>
      </c>
      <c r="D512" s="4" t="s">
        <v>150</v>
      </c>
    </row>
    <row r="513" spans="1:4">
      <c r="A513" s="17">
        <v>5902</v>
      </c>
      <c r="B513" s="4" t="s">
        <v>57</v>
      </c>
      <c r="C513" s="4">
        <v>52</v>
      </c>
      <c r="D513" s="4" t="s">
        <v>150</v>
      </c>
    </row>
    <row r="514" spans="1:4">
      <c r="A514" s="17">
        <v>2585</v>
      </c>
      <c r="B514" s="4" t="s">
        <v>149</v>
      </c>
      <c r="C514" s="4">
        <v>33</v>
      </c>
      <c r="D514" s="4" t="s">
        <v>148</v>
      </c>
    </row>
    <row r="515" spans="1:4">
      <c r="A515" s="17">
        <v>4829</v>
      </c>
      <c r="B515" s="4" t="s">
        <v>155</v>
      </c>
      <c r="C515" s="4">
        <v>46</v>
      </c>
      <c r="D515" s="4" t="s">
        <v>150</v>
      </c>
    </row>
    <row r="516" spans="1:4">
      <c r="A516" s="17">
        <v>4977</v>
      </c>
      <c r="B516" s="4" t="s">
        <v>147</v>
      </c>
      <c r="C516" s="4">
        <v>52</v>
      </c>
      <c r="D516" s="4" t="s">
        <v>150</v>
      </c>
    </row>
    <row r="517" spans="1:4">
      <c r="A517" s="17">
        <v>5478</v>
      </c>
      <c r="B517" s="4" t="s">
        <v>152</v>
      </c>
      <c r="C517" s="4">
        <v>54</v>
      </c>
      <c r="D517" s="4" t="s">
        <v>150</v>
      </c>
    </row>
    <row r="518" spans="1:4">
      <c r="A518" s="17">
        <v>2465</v>
      </c>
      <c r="B518" s="4" t="s">
        <v>149</v>
      </c>
      <c r="C518" s="4">
        <v>51</v>
      </c>
      <c r="D518" s="4" t="s">
        <v>150</v>
      </c>
    </row>
    <row r="519" spans="1:4">
      <c r="A519" s="17">
        <v>2389</v>
      </c>
      <c r="B519" s="4" t="s">
        <v>152</v>
      </c>
      <c r="C519" s="4">
        <v>56</v>
      </c>
      <c r="D519" s="4" t="s">
        <v>148</v>
      </c>
    </row>
    <row r="520" spans="1:4">
      <c r="A520" s="17">
        <v>2615</v>
      </c>
      <c r="B520" s="4" t="s">
        <v>149</v>
      </c>
      <c r="C520" s="4">
        <v>49</v>
      </c>
      <c r="D520" s="4" t="s">
        <v>150</v>
      </c>
    </row>
    <row r="521" spans="1:4">
      <c r="A521" s="17">
        <v>4482</v>
      </c>
      <c r="B521" s="4" t="s">
        <v>155</v>
      </c>
      <c r="C521" s="4">
        <v>44</v>
      </c>
      <c r="D521" s="4" t="s">
        <v>148</v>
      </c>
    </row>
    <row r="522" spans="1:4">
      <c r="A522" s="17">
        <v>2366</v>
      </c>
      <c r="B522" s="4" t="s">
        <v>57</v>
      </c>
      <c r="C522" s="4">
        <v>28</v>
      </c>
      <c r="D522" s="4" t="s">
        <v>150</v>
      </c>
    </row>
    <row r="523" spans="1:4">
      <c r="A523" s="17">
        <v>3739</v>
      </c>
      <c r="B523" s="4" t="s">
        <v>155</v>
      </c>
      <c r="C523" s="4">
        <v>35</v>
      </c>
      <c r="D523" s="4" t="s">
        <v>150</v>
      </c>
    </row>
    <row r="524" spans="1:4">
      <c r="A524" s="17">
        <v>3726</v>
      </c>
      <c r="B524" s="4" t="s">
        <v>57</v>
      </c>
      <c r="C524" s="4">
        <v>48</v>
      </c>
      <c r="D524" s="4" t="s">
        <v>148</v>
      </c>
    </row>
    <row r="525" spans="1:4">
      <c r="A525" s="17">
        <v>1713</v>
      </c>
      <c r="B525" s="4" t="s">
        <v>149</v>
      </c>
      <c r="C525" s="4">
        <v>51</v>
      </c>
      <c r="D525" s="4" t="s">
        <v>148</v>
      </c>
    </row>
    <row r="526" spans="1:4">
      <c r="A526" s="17">
        <v>4172</v>
      </c>
      <c r="B526" s="4" t="s">
        <v>147</v>
      </c>
      <c r="C526" s="4">
        <v>41</v>
      </c>
      <c r="D526" s="4" t="s">
        <v>148</v>
      </c>
    </row>
    <row r="527" spans="1:4">
      <c r="A527" s="17">
        <v>5538</v>
      </c>
      <c r="B527" s="4" t="s">
        <v>147</v>
      </c>
      <c r="C527" s="4">
        <v>33</v>
      </c>
      <c r="D527" s="4" t="s">
        <v>148</v>
      </c>
    </row>
    <row r="528" spans="1:4">
      <c r="A528" s="17">
        <v>2451</v>
      </c>
      <c r="B528" s="4" t="s">
        <v>149</v>
      </c>
      <c r="C528" s="4">
        <v>37</v>
      </c>
      <c r="D528" s="4" t="s">
        <v>148</v>
      </c>
    </row>
    <row r="529" spans="1:4">
      <c r="A529" s="17">
        <v>3127</v>
      </c>
      <c r="B529" s="4" t="s">
        <v>152</v>
      </c>
      <c r="C529" s="4">
        <v>56</v>
      </c>
      <c r="D529" s="4" t="s">
        <v>148</v>
      </c>
    </row>
    <row r="530" spans="1:4">
      <c r="A530" s="17">
        <v>2607</v>
      </c>
      <c r="B530" s="4" t="s">
        <v>149</v>
      </c>
      <c r="C530" s="4">
        <v>47</v>
      </c>
      <c r="D530" s="4" t="s">
        <v>150</v>
      </c>
    </row>
    <row r="531" spans="1:4">
      <c r="A531" s="17">
        <v>3240</v>
      </c>
      <c r="B531" s="4" t="s">
        <v>152</v>
      </c>
      <c r="C531" s="4">
        <v>53</v>
      </c>
      <c r="D531" s="4" t="s">
        <v>148</v>
      </c>
    </row>
    <row r="532" spans="1:4">
      <c r="A532" s="17">
        <v>2897</v>
      </c>
      <c r="B532" s="4" t="s">
        <v>149</v>
      </c>
      <c r="C532" s="4">
        <v>55</v>
      </c>
      <c r="D532" s="4" t="s">
        <v>150</v>
      </c>
    </row>
    <row r="533" spans="1:4">
      <c r="A533" s="17">
        <v>2699</v>
      </c>
      <c r="B533" s="4" t="s">
        <v>155</v>
      </c>
      <c r="C533" s="4">
        <v>25</v>
      </c>
      <c r="D533" s="4" t="s">
        <v>150</v>
      </c>
    </row>
    <row r="534" spans="1:4">
      <c r="A534" s="17">
        <v>2949</v>
      </c>
      <c r="B534" s="4" t="s">
        <v>149</v>
      </c>
      <c r="C534" s="4">
        <v>57</v>
      </c>
      <c r="D534" s="4" t="s">
        <v>150</v>
      </c>
    </row>
    <row r="535" spans="1:4">
      <c r="A535" s="17">
        <v>4613</v>
      </c>
      <c r="B535" s="4" t="s">
        <v>155</v>
      </c>
      <c r="C535" s="4">
        <v>42</v>
      </c>
      <c r="D535" s="4" t="s">
        <v>148</v>
      </c>
    </row>
    <row r="536" spans="1:4">
      <c r="A536" s="17">
        <v>4157</v>
      </c>
      <c r="B536" s="4" t="s">
        <v>155</v>
      </c>
      <c r="C536" s="4">
        <v>43</v>
      </c>
      <c r="D536" s="4" t="s">
        <v>150</v>
      </c>
    </row>
    <row r="537" spans="1:4">
      <c r="A537" s="17">
        <v>3392</v>
      </c>
      <c r="B537" s="4" t="s">
        <v>149</v>
      </c>
      <c r="C537" s="4">
        <v>23</v>
      </c>
      <c r="D537" s="4" t="s">
        <v>148</v>
      </c>
    </row>
    <row r="538" spans="1:4">
      <c r="A538" s="17">
        <v>4131</v>
      </c>
      <c r="B538" s="4" t="s">
        <v>147</v>
      </c>
      <c r="C538" s="4">
        <v>45</v>
      </c>
      <c r="D538" s="4" t="s">
        <v>150</v>
      </c>
    </row>
    <row r="539" spans="1:4">
      <c r="A539" s="17">
        <v>1524</v>
      </c>
      <c r="B539" s="4" t="s">
        <v>149</v>
      </c>
      <c r="C539" s="4">
        <v>31</v>
      </c>
      <c r="D539" s="4" t="s">
        <v>150</v>
      </c>
    </row>
    <row r="540" spans="1:4">
      <c r="A540" s="17">
        <v>2796</v>
      </c>
      <c r="B540" s="4" t="s">
        <v>149</v>
      </c>
      <c r="C540" s="4">
        <v>30</v>
      </c>
      <c r="D540" s="4" t="s">
        <v>148</v>
      </c>
    </row>
    <row r="541" spans="1:4">
      <c r="A541" s="17">
        <v>1791</v>
      </c>
      <c r="B541" s="4" t="s">
        <v>149</v>
      </c>
      <c r="C541" s="4">
        <v>49</v>
      </c>
      <c r="D541" s="4" t="s">
        <v>148</v>
      </c>
    </row>
    <row r="542" spans="1:4">
      <c r="A542" s="17">
        <v>5125</v>
      </c>
      <c r="B542" s="4" t="s">
        <v>147</v>
      </c>
      <c r="C542" s="4">
        <v>49</v>
      </c>
      <c r="D542" s="4" t="s">
        <v>150</v>
      </c>
    </row>
    <row r="543" spans="1:4">
      <c r="A543" s="17">
        <v>4783</v>
      </c>
      <c r="B543" s="4" t="s">
        <v>152</v>
      </c>
      <c r="C543" s="4">
        <v>47</v>
      </c>
      <c r="D543" s="4" t="s">
        <v>150</v>
      </c>
    </row>
    <row r="544" spans="1:4">
      <c r="A544" s="17">
        <v>5271</v>
      </c>
      <c r="B544" s="4" t="s">
        <v>152</v>
      </c>
      <c r="C544" s="4">
        <v>34</v>
      </c>
      <c r="D544" s="4" t="s">
        <v>148</v>
      </c>
    </row>
    <row r="545" spans="1:4">
      <c r="A545" s="17">
        <v>1657</v>
      </c>
      <c r="B545" s="4" t="s">
        <v>149</v>
      </c>
      <c r="C545" s="4">
        <v>54</v>
      </c>
      <c r="D545" s="4" t="s">
        <v>148</v>
      </c>
    </row>
    <row r="546" spans="1:4">
      <c r="A546" s="17">
        <v>6220</v>
      </c>
      <c r="B546" s="4" t="s">
        <v>155</v>
      </c>
      <c r="C546" s="4">
        <v>56</v>
      </c>
      <c r="D546" s="4" t="s">
        <v>150</v>
      </c>
    </row>
    <row r="547" spans="1:4">
      <c r="A547" s="17">
        <v>1443</v>
      </c>
      <c r="B547" s="4" t="s">
        <v>149</v>
      </c>
      <c r="C547" s="4">
        <v>55</v>
      </c>
      <c r="D547" s="4" t="s">
        <v>148</v>
      </c>
    </row>
    <row r="548" spans="1:4">
      <c r="A548" s="17">
        <v>3837</v>
      </c>
      <c r="B548" s="4" t="s">
        <v>152</v>
      </c>
      <c r="C548" s="4">
        <v>30</v>
      </c>
      <c r="D548" s="4" t="s">
        <v>150</v>
      </c>
    </row>
    <row r="549" spans="1:4">
      <c r="A549" s="17">
        <v>4040</v>
      </c>
      <c r="B549" s="4" t="s">
        <v>152</v>
      </c>
      <c r="C549" s="4">
        <v>38</v>
      </c>
      <c r="D549" s="4" t="s">
        <v>150</v>
      </c>
    </row>
    <row r="550" spans="1:4">
      <c r="A550" s="17">
        <v>1336</v>
      </c>
      <c r="B550" s="4" t="s">
        <v>149</v>
      </c>
      <c r="C550" s="4">
        <v>62</v>
      </c>
      <c r="D550" s="4" t="s">
        <v>148</v>
      </c>
    </row>
    <row r="551" spans="1:4">
      <c r="A551" s="17">
        <v>3291</v>
      </c>
      <c r="B551" s="4" t="s">
        <v>155</v>
      </c>
      <c r="C551" s="4">
        <v>25</v>
      </c>
      <c r="D551" s="4" t="s">
        <v>150</v>
      </c>
    </row>
    <row r="552" spans="1:4">
      <c r="A552" s="17">
        <v>4573</v>
      </c>
      <c r="B552" s="4" t="s">
        <v>152</v>
      </c>
      <c r="C552" s="4">
        <v>43</v>
      </c>
      <c r="D552" s="4" t="s">
        <v>150</v>
      </c>
    </row>
    <row r="553" spans="1:4">
      <c r="A553" s="17">
        <v>2039</v>
      </c>
      <c r="B553" s="4" t="s">
        <v>149</v>
      </c>
      <c r="C553" s="4">
        <v>50</v>
      </c>
      <c r="D553" s="4" t="s">
        <v>148</v>
      </c>
    </row>
    <row r="554" spans="1:4">
      <c r="A554" s="17">
        <v>4176</v>
      </c>
      <c r="B554" s="4" t="s">
        <v>57</v>
      </c>
      <c r="C554" s="4">
        <v>36</v>
      </c>
      <c r="D554" s="4" t="s">
        <v>150</v>
      </c>
    </row>
    <row r="555" spans="1:4">
      <c r="A555" s="17">
        <v>2353</v>
      </c>
      <c r="B555" s="4" t="s">
        <v>149</v>
      </c>
      <c r="C555" s="4">
        <v>45</v>
      </c>
      <c r="D555" s="4" t="s">
        <v>150</v>
      </c>
    </row>
    <row r="556" spans="1:4">
      <c r="A556" s="17">
        <v>2319</v>
      </c>
      <c r="B556" s="4" t="s">
        <v>147</v>
      </c>
      <c r="C556" s="4">
        <v>23</v>
      </c>
      <c r="D556" s="4" t="s">
        <v>150</v>
      </c>
    </row>
    <row r="557" spans="1:4">
      <c r="A557" s="17">
        <v>1636</v>
      </c>
      <c r="B557" s="4" t="s">
        <v>149</v>
      </c>
      <c r="C557" s="4">
        <v>53</v>
      </c>
      <c r="D557" s="4" t="s">
        <v>148</v>
      </c>
    </row>
    <row r="558" spans="1:4">
      <c r="A558" s="17">
        <v>4835</v>
      </c>
      <c r="B558" s="4" t="s">
        <v>152</v>
      </c>
      <c r="C558" s="4">
        <v>39</v>
      </c>
      <c r="D558" s="4" t="s">
        <v>148</v>
      </c>
    </row>
    <row r="559" spans="1:4">
      <c r="A559" s="17">
        <v>1276</v>
      </c>
      <c r="B559" s="4" t="s">
        <v>149</v>
      </c>
      <c r="C559" s="4">
        <v>24</v>
      </c>
      <c r="D559" s="4" t="s">
        <v>150</v>
      </c>
    </row>
    <row r="560" spans="1:4">
      <c r="A560" s="17">
        <v>6743</v>
      </c>
      <c r="B560" s="4" t="s">
        <v>57</v>
      </c>
      <c r="C560" s="4">
        <v>21</v>
      </c>
      <c r="D560" s="4" t="s">
        <v>148</v>
      </c>
    </row>
    <row r="561" spans="1:4">
      <c r="A561" s="17">
        <v>5036</v>
      </c>
      <c r="B561" s="4" t="s">
        <v>147</v>
      </c>
      <c r="C561" s="4">
        <v>36</v>
      </c>
      <c r="D561" s="4" t="s">
        <v>148</v>
      </c>
    </row>
    <row r="562" spans="1:4">
      <c r="A562" s="17">
        <v>3411</v>
      </c>
      <c r="B562" s="4" t="s">
        <v>57</v>
      </c>
      <c r="C562" s="4">
        <v>30</v>
      </c>
      <c r="D562" s="4" t="s">
        <v>150</v>
      </c>
    </row>
    <row r="563" spans="1:4">
      <c r="A563" s="17">
        <v>3126</v>
      </c>
      <c r="B563" s="4" t="s">
        <v>57</v>
      </c>
      <c r="C563" s="4">
        <v>57</v>
      </c>
      <c r="D563" s="4" t="s">
        <v>148</v>
      </c>
    </row>
    <row r="564" spans="1:4">
      <c r="A564" s="17">
        <v>4861</v>
      </c>
      <c r="B564" s="4" t="s">
        <v>152</v>
      </c>
      <c r="C564" s="4">
        <v>35</v>
      </c>
      <c r="D564" s="4" t="s">
        <v>148</v>
      </c>
    </row>
    <row r="565" spans="1:4">
      <c r="A565" s="17">
        <v>4306</v>
      </c>
      <c r="B565" s="4" t="s">
        <v>147</v>
      </c>
      <c r="C565" s="4">
        <v>46</v>
      </c>
      <c r="D565" s="4" t="s">
        <v>148</v>
      </c>
    </row>
    <row r="566" spans="1:4">
      <c r="A566" s="17">
        <v>4581</v>
      </c>
      <c r="B566" s="4" t="s">
        <v>57</v>
      </c>
      <c r="C566" s="4">
        <v>38</v>
      </c>
      <c r="D566" s="4" t="s">
        <v>148</v>
      </c>
    </row>
    <row r="567" spans="1:4">
      <c r="A567" s="17">
        <v>4733</v>
      </c>
      <c r="B567" s="4" t="s">
        <v>147</v>
      </c>
      <c r="C567" s="4">
        <v>39</v>
      </c>
      <c r="D567" s="4" t="s">
        <v>148</v>
      </c>
    </row>
    <row r="568" spans="1:4">
      <c r="A568" s="17">
        <v>5222</v>
      </c>
      <c r="B568" s="4" t="s">
        <v>152</v>
      </c>
      <c r="C568" s="4">
        <v>52</v>
      </c>
      <c r="D568" s="4" t="s">
        <v>150</v>
      </c>
    </row>
    <row r="569" spans="1:4">
      <c r="A569" s="17">
        <v>2506</v>
      </c>
      <c r="B569" s="4" t="s">
        <v>149</v>
      </c>
      <c r="C569" s="4">
        <v>45</v>
      </c>
      <c r="D569" s="4" t="s">
        <v>150</v>
      </c>
    </row>
    <row r="570" spans="1:4">
      <c r="A570" s="17">
        <v>1515</v>
      </c>
      <c r="B570" s="4" t="s">
        <v>149</v>
      </c>
      <c r="C570" s="4">
        <v>29</v>
      </c>
      <c r="D570" s="4" t="s">
        <v>150</v>
      </c>
    </row>
    <row r="571" spans="1:4">
      <c r="A571" s="17">
        <v>2338</v>
      </c>
      <c r="B571" s="4" t="s">
        <v>57</v>
      </c>
      <c r="C571" s="4">
        <v>21</v>
      </c>
      <c r="D571" s="4" t="s">
        <v>150</v>
      </c>
    </row>
    <row r="572" spans="1:4">
      <c r="A572" s="17">
        <v>2074</v>
      </c>
      <c r="B572" s="4" t="s">
        <v>149</v>
      </c>
      <c r="C572" s="4">
        <v>47</v>
      </c>
      <c r="D572" s="4" t="s">
        <v>148</v>
      </c>
    </row>
    <row r="573" spans="1:4">
      <c r="A573" s="17">
        <v>2520</v>
      </c>
      <c r="B573" s="4" t="s">
        <v>149</v>
      </c>
      <c r="C573" s="4">
        <v>47</v>
      </c>
      <c r="D573" s="4" t="s">
        <v>150</v>
      </c>
    </row>
    <row r="574" spans="1:4">
      <c r="A574" s="17">
        <v>6250</v>
      </c>
      <c r="B574" s="4" t="s">
        <v>147</v>
      </c>
      <c r="C574" s="4">
        <v>61</v>
      </c>
      <c r="D574" s="4" t="s">
        <v>150</v>
      </c>
    </row>
    <row r="575" spans="1:4">
      <c r="A575" s="17">
        <v>3266</v>
      </c>
      <c r="B575" s="4" t="s">
        <v>57</v>
      </c>
      <c r="C575" s="4">
        <v>30</v>
      </c>
      <c r="D575" s="4" t="s">
        <v>150</v>
      </c>
    </row>
    <row r="576" spans="1:4">
      <c r="A576" s="17">
        <v>2140</v>
      </c>
      <c r="B576" s="4" t="s">
        <v>149</v>
      </c>
      <c r="C576" s="4">
        <v>48</v>
      </c>
      <c r="D576" s="4" t="s">
        <v>148</v>
      </c>
    </row>
    <row r="577" spans="1:4">
      <c r="A577" s="17">
        <v>6342</v>
      </c>
      <c r="B577" s="4" t="s">
        <v>155</v>
      </c>
      <c r="C577" s="4">
        <v>27</v>
      </c>
      <c r="D577" s="4" t="s">
        <v>148</v>
      </c>
    </row>
    <row r="578" spans="1:4">
      <c r="A578" s="17">
        <v>2860</v>
      </c>
      <c r="B578" s="4" t="s">
        <v>149</v>
      </c>
      <c r="C578" s="4">
        <v>28</v>
      </c>
      <c r="D578" s="4" t="s">
        <v>148</v>
      </c>
    </row>
    <row r="579" spans="1:4">
      <c r="A579" s="17">
        <v>5802</v>
      </c>
      <c r="B579" s="4" t="s">
        <v>57</v>
      </c>
      <c r="C579" s="4">
        <v>55</v>
      </c>
      <c r="D579" s="4" t="s">
        <v>150</v>
      </c>
    </row>
    <row r="580" spans="1:4">
      <c r="A580" s="17">
        <v>2489</v>
      </c>
      <c r="B580" s="4" t="s">
        <v>152</v>
      </c>
      <c r="C580" s="4">
        <v>60</v>
      </c>
      <c r="D580" s="4" t="s">
        <v>148</v>
      </c>
    </row>
    <row r="581" spans="1:4">
      <c r="A581" s="17">
        <v>5668</v>
      </c>
      <c r="B581" s="4" t="s">
        <v>147</v>
      </c>
      <c r="C581" s="4">
        <v>31</v>
      </c>
      <c r="D581" s="4" t="s">
        <v>148</v>
      </c>
    </row>
    <row r="582" spans="1:4">
      <c r="A582" s="17">
        <v>5928</v>
      </c>
      <c r="B582" s="4" t="s">
        <v>152</v>
      </c>
      <c r="C582" s="4">
        <v>33</v>
      </c>
      <c r="D582" s="4" t="s">
        <v>148</v>
      </c>
    </row>
    <row r="583" spans="1:4">
      <c r="A583" s="17">
        <v>5574</v>
      </c>
      <c r="B583" s="4" t="s">
        <v>147</v>
      </c>
      <c r="C583" s="4">
        <v>31</v>
      </c>
      <c r="D583" s="4" t="s">
        <v>148</v>
      </c>
    </row>
    <row r="584" spans="1:4">
      <c r="A584" s="17">
        <v>3747</v>
      </c>
      <c r="B584" s="4" t="s">
        <v>152</v>
      </c>
      <c r="C584" s="4">
        <v>49</v>
      </c>
      <c r="D584" s="4" t="s">
        <v>148</v>
      </c>
    </row>
    <row r="585" spans="1:4">
      <c r="A585" s="17">
        <v>2311</v>
      </c>
      <c r="B585" s="4" t="s">
        <v>152</v>
      </c>
      <c r="C585" s="4">
        <v>24</v>
      </c>
      <c r="D585" s="4" t="s">
        <v>150</v>
      </c>
    </row>
    <row r="586" spans="1:4">
      <c r="A586" s="17">
        <v>3601</v>
      </c>
      <c r="B586" s="4" t="s">
        <v>155</v>
      </c>
      <c r="C586" s="4">
        <v>49</v>
      </c>
      <c r="D586" s="4" t="s">
        <v>148</v>
      </c>
    </row>
    <row r="587" spans="1:4">
      <c r="A587" s="17">
        <v>6168</v>
      </c>
      <c r="B587" s="4" t="s">
        <v>155</v>
      </c>
      <c r="C587" s="4">
        <v>25</v>
      </c>
      <c r="D587" s="4" t="s">
        <v>148</v>
      </c>
    </row>
    <row r="588" spans="1:4">
      <c r="A588" s="17">
        <v>5777</v>
      </c>
      <c r="B588" s="4" t="s">
        <v>57</v>
      </c>
      <c r="C588" s="4">
        <v>30</v>
      </c>
      <c r="D588" s="4" t="s">
        <v>148</v>
      </c>
    </row>
    <row r="589" spans="1:4">
      <c r="A589" s="17">
        <v>4080</v>
      </c>
      <c r="B589" s="4" t="s">
        <v>147</v>
      </c>
      <c r="C589" s="4">
        <v>36</v>
      </c>
      <c r="D589" s="4" t="s">
        <v>150</v>
      </c>
    </row>
    <row r="590" spans="1:4">
      <c r="A590" s="17">
        <v>6680</v>
      </c>
      <c r="B590" s="4" t="s">
        <v>147</v>
      </c>
      <c r="C590" s="4">
        <v>59</v>
      </c>
      <c r="D590" s="4" t="s">
        <v>150</v>
      </c>
    </row>
    <row r="591" spans="1:4">
      <c r="A591" s="17">
        <v>5550</v>
      </c>
      <c r="B591" s="4" t="s">
        <v>147</v>
      </c>
      <c r="C591" s="4">
        <v>52</v>
      </c>
      <c r="D591" s="4" t="s">
        <v>150</v>
      </c>
    </row>
    <row r="592" spans="1:4">
      <c r="A592" s="17">
        <v>5379</v>
      </c>
      <c r="B592" s="4" t="s">
        <v>152</v>
      </c>
      <c r="C592" s="4">
        <v>51</v>
      </c>
      <c r="D592" s="4" t="s">
        <v>150</v>
      </c>
    </row>
    <row r="593" spans="1:4">
      <c r="A593" s="17">
        <v>1519</v>
      </c>
      <c r="B593" s="4" t="s">
        <v>149</v>
      </c>
      <c r="C593" s="4">
        <v>26</v>
      </c>
      <c r="D593" s="4" t="s">
        <v>150</v>
      </c>
    </row>
    <row r="594" spans="1:4">
      <c r="A594" s="17">
        <v>1950</v>
      </c>
      <c r="B594" s="4" t="s">
        <v>149</v>
      </c>
      <c r="C594" s="4">
        <v>42</v>
      </c>
      <c r="D594" s="4" t="s">
        <v>148</v>
      </c>
    </row>
    <row r="595" spans="1:4">
      <c r="A595" s="17">
        <v>3261</v>
      </c>
      <c r="B595" s="4" t="s">
        <v>155</v>
      </c>
      <c r="C595" s="4">
        <v>32</v>
      </c>
      <c r="D595" s="4" t="s">
        <v>150</v>
      </c>
    </row>
    <row r="596" spans="1:4">
      <c r="A596" s="17">
        <v>2643</v>
      </c>
      <c r="B596" s="4" t="s">
        <v>152</v>
      </c>
      <c r="C596" s="4">
        <v>60</v>
      </c>
      <c r="D596" s="4" t="s">
        <v>148</v>
      </c>
    </row>
    <row r="597" spans="1:4">
      <c r="A597" s="17">
        <v>6478</v>
      </c>
      <c r="B597" s="4" t="s">
        <v>57</v>
      </c>
      <c r="C597" s="4">
        <v>25</v>
      </c>
      <c r="D597" s="4" t="s">
        <v>148</v>
      </c>
    </row>
    <row r="598" spans="1:4">
      <c r="A598" s="17">
        <v>3076</v>
      </c>
      <c r="B598" s="4" t="s">
        <v>152</v>
      </c>
      <c r="C598" s="4">
        <v>25</v>
      </c>
      <c r="D598" s="4" t="s">
        <v>150</v>
      </c>
    </row>
    <row r="599" spans="1:4">
      <c r="A599" s="17">
        <v>3042</v>
      </c>
      <c r="B599" s="4" t="s">
        <v>147</v>
      </c>
      <c r="C599" s="4">
        <v>29</v>
      </c>
      <c r="D599" s="4" t="s">
        <v>150</v>
      </c>
    </row>
    <row r="600" spans="1:4">
      <c r="A600" s="17">
        <v>3814</v>
      </c>
      <c r="B600" s="4" t="s">
        <v>155</v>
      </c>
      <c r="C600" s="4">
        <v>51</v>
      </c>
      <c r="D600" s="4" t="s">
        <v>148</v>
      </c>
    </row>
    <row r="601" spans="1:4">
      <c r="A601" s="17">
        <v>6138</v>
      </c>
      <c r="B601" s="4" t="s">
        <v>57</v>
      </c>
      <c r="C601" s="4">
        <v>59</v>
      </c>
      <c r="D601" s="4" t="s">
        <v>150</v>
      </c>
    </row>
    <row r="602" spans="1:4">
      <c r="A602" s="17">
        <v>2661</v>
      </c>
      <c r="B602" s="4" t="s">
        <v>149</v>
      </c>
      <c r="C602" s="4">
        <v>52</v>
      </c>
      <c r="D602" s="4" t="s">
        <v>150</v>
      </c>
    </row>
    <row r="603" spans="1:4">
      <c r="A603" s="17">
        <v>5165</v>
      </c>
      <c r="B603" s="4" t="s">
        <v>147</v>
      </c>
      <c r="C603" s="4">
        <v>47</v>
      </c>
      <c r="D603" s="4" t="s">
        <v>150</v>
      </c>
    </row>
    <row r="604" spans="1:4">
      <c r="A604" s="17">
        <v>2505</v>
      </c>
      <c r="B604" s="4" t="s">
        <v>149</v>
      </c>
      <c r="C604" s="4">
        <v>38</v>
      </c>
      <c r="D604" s="4" t="s">
        <v>148</v>
      </c>
    </row>
    <row r="605" spans="1:4">
      <c r="A605" s="17">
        <v>1595</v>
      </c>
      <c r="B605" s="4" t="s">
        <v>149</v>
      </c>
      <c r="C605" s="4">
        <v>54</v>
      </c>
      <c r="D605" s="4" t="s">
        <v>148</v>
      </c>
    </row>
    <row r="606" spans="1:4">
      <c r="A606" s="17">
        <v>5010</v>
      </c>
      <c r="B606" s="4" t="s">
        <v>152</v>
      </c>
      <c r="C606" s="4">
        <v>48</v>
      </c>
      <c r="D606" s="4" t="s">
        <v>150</v>
      </c>
    </row>
    <row r="607" spans="1:4">
      <c r="A607" s="17">
        <v>5980</v>
      </c>
      <c r="B607" s="4" t="s">
        <v>155</v>
      </c>
      <c r="C607" s="4">
        <v>31</v>
      </c>
      <c r="D607" s="4" t="s">
        <v>148</v>
      </c>
    </row>
    <row r="608" spans="1:4">
      <c r="A608" s="17">
        <v>5008</v>
      </c>
      <c r="B608" s="4" t="s">
        <v>57</v>
      </c>
      <c r="C608" s="4">
        <v>35</v>
      </c>
      <c r="D608" s="4" t="s">
        <v>148</v>
      </c>
    </row>
    <row r="609" spans="1:4">
      <c r="A609" s="17">
        <v>2655</v>
      </c>
      <c r="B609" s="4" t="s">
        <v>147</v>
      </c>
      <c r="C609" s="4">
        <v>63</v>
      </c>
      <c r="D609" s="4" t="s">
        <v>148</v>
      </c>
    </row>
    <row r="610" spans="1:4">
      <c r="A610" s="17">
        <v>3597</v>
      </c>
      <c r="B610" s="4" t="s">
        <v>152</v>
      </c>
      <c r="C610" s="4">
        <v>33</v>
      </c>
      <c r="D610" s="4" t="s">
        <v>150</v>
      </c>
    </row>
    <row r="611" spans="1:4">
      <c r="A611" s="17">
        <v>2825</v>
      </c>
      <c r="B611" s="4" t="s">
        <v>149</v>
      </c>
      <c r="C611" s="4">
        <v>54</v>
      </c>
      <c r="D611" s="4" t="s">
        <v>150</v>
      </c>
    </row>
    <row r="612" spans="1:4">
      <c r="A612" s="17">
        <v>5017</v>
      </c>
      <c r="B612" s="4" t="s">
        <v>155</v>
      </c>
      <c r="C612" s="4">
        <v>41</v>
      </c>
      <c r="D612" s="4" t="s">
        <v>150</v>
      </c>
    </row>
    <row r="613" spans="1:4">
      <c r="A613" s="17">
        <v>5270</v>
      </c>
      <c r="B613" s="4" t="s">
        <v>147</v>
      </c>
      <c r="C613" s="4">
        <v>37</v>
      </c>
      <c r="D613" s="4" t="s">
        <v>148</v>
      </c>
    </row>
    <row r="614" spans="1:4">
      <c r="A614" s="17">
        <v>4816</v>
      </c>
      <c r="B614" s="4" t="s">
        <v>152</v>
      </c>
      <c r="C614" s="4">
        <v>41</v>
      </c>
      <c r="D614" s="4" t="s">
        <v>150</v>
      </c>
    </row>
    <row r="615" spans="1:4">
      <c r="A615" s="17">
        <v>3223</v>
      </c>
      <c r="B615" s="4" t="s">
        <v>155</v>
      </c>
      <c r="C615" s="4">
        <v>25</v>
      </c>
      <c r="D615" s="4" t="s">
        <v>150</v>
      </c>
    </row>
    <row r="616" spans="1:4">
      <c r="A616" s="17">
        <v>6375</v>
      </c>
      <c r="B616" s="4" t="s">
        <v>155</v>
      </c>
      <c r="C616" s="4">
        <v>27</v>
      </c>
      <c r="D616" s="4" t="s">
        <v>148</v>
      </c>
    </row>
    <row r="617" spans="1:4">
      <c r="A617" s="4">
        <v>2451</v>
      </c>
      <c r="B617" s="4" t="s">
        <v>149</v>
      </c>
      <c r="C617" s="4">
        <v>33</v>
      </c>
      <c r="D617" s="4" t="s">
        <v>148</v>
      </c>
    </row>
    <row r="618" spans="1:4">
      <c r="A618" s="4">
        <v>4706</v>
      </c>
      <c r="B618" s="4" t="s">
        <v>155</v>
      </c>
      <c r="C618" s="4">
        <v>38</v>
      </c>
      <c r="D618" s="4" t="s">
        <v>148</v>
      </c>
    </row>
    <row r="619" spans="1:4">
      <c r="A619" s="4">
        <v>6680</v>
      </c>
      <c r="B619" s="4" t="s">
        <v>147</v>
      </c>
      <c r="C619" s="4">
        <v>21</v>
      </c>
      <c r="D619" s="4" t="s">
        <v>148</v>
      </c>
    </row>
    <row r="620" spans="1:4">
      <c r="A620" s="4">
        <v>4973</v>
      </c>
      <c r="B620" s="4" t="s">
        <v>155</v>
      </c>
      <c r="C620" s="4">
        <v>40</v>
      </c>
      <c r="D620" s="4" t="s">
        <v>148</v>
      </c>
    </row>
    <row r="621" spans="1:4">
      <c r="A621" s="4">
        <v>3283</v>
      </c>
      <c r="B621" s="4" t="s">
        <v>155</v>
      </c>
      <c r="C621" s="4">
        <v>55</v>
      </c>
      <c r="D621" s="4" t="s">
        <v>148</v>
      </c>
    </row>
    <row r="622" spans="1:4">
      <c r="A622" s="4">
        <v>2483</v>
      </c>
      <c r="B622" s="4" t="s">
        <v>149</v>
      </c>
      <c r="C622" s="4">
        <v>36</v>
      </c>
      <c r="D622" s="4" t="s">
        <v>148</v>
      </c>
    </row>
    <row r="623" spans="1:4">
      <c r="A623" s="4">
        <v>2640</v>
      </c>
      <c r="B623" s="4" t="s">
        <v>155</v>
      </c>
      <c r="C623" s="4">
        <v>60</v>
      </c>
      <c r="D623" s="4" t="s">
        <v>148</v>
      </c>
    </row>
    <row r="624" spans="1:4">
      <c r="A624" s="4">
        <v>4111</v>
      </c>
      <c r="B624" s="4" t="s">
        <v>147</v>
      </c>
      <c r="C624" s="4">
        <v>44</v>
      </c>
      <c r="D624" s="4" t="s">
        <v>148</v>
      </c>
    </row>
    <row r="625" spans="1:4">
      <c r="A625" s="4">
        <v>4304</v>
      </c>
      <c r="B625" s="4" t="s">
        <v>147</v>
      </c>
      <c r="C625" s="4">
        <v>43</v>
      </c>
      <c r="D625" s="4" t="s">
        <v>148</v>
      </c>
    </row>
    <row r="626" spans="1:4">
      <c r="A626" s="4">
        <v>6077</v>
      </c>
      <c r="B626" s="4" t="s">
        <v>155</v>
      </c>
      <c r="C626" s="4">
        <v>58</v>
      </c>
      <c r="D626" s="4" t="s">
        <v>150</v>
      </c>
    </row>
    <row r="627" spans="1:4">
      <c r="A627" s="4">
        <v>4324</v>
      </c>
      <c r="B627" s="4" t="s">
        <v>155</v>
      </c>
      <c r="C627" s="4">
        <v>36</v>
      </c>
      <c r="D627" s="4" t="s">
        <v>150</v>
      </c>
    </row>
    <row r="628" spans="1:4">
      <c r="A628" s="4">
        <v>2567</v>
      </c>
      <c r="B628" s="4" t="s">
        <v>57</v>
      </c>
      <c r="C628" s="4">
        <v>28</v>
      </c>
      <c r="D628" s="4" t="s">
        <v>150</v>
      </c>
    </row>
    <row r="629" spans="1:4">
      <c r="A629" s="4">
        <v>6387</v>
      </c>
      <c r="B629" s="4" t="s">
        <v>155</v>
      </c>
      <c r="C629" s="4">
        <v>24</v>
      </c>
      <c r="D629" s="4" t="s">
        <v>148</v>
      </c>
    </row>
    <row r="630" spans="1:4">
      <c r="A630" s="4">
        <v>2613</v>
      </c>
      <c r="B630" s="4" t="s">
        <v>57</v>
      </c>
      <c r="C630" s="4">
        <v>23</v>
      </c>
      <c r="D630" s="4" t="s">
        <v>150</v>
      </c>
    </row>
    <row r="631" spans="1:4">
      <c r="A631" s="4">
        <v>3956</v>
      </c>
      <c r="B631" s="4" t="s">
        <v>152</v>
      </c>
      <c r="C631" s="4">
        <v>35</v>
      </c>
      <c r="D631" s="4" t="s">
        <v>150</v>
      </c>
    </row>
    <row r="632" spans="1:4">
      <c r="A632" s="4">
        <v>4123</v>
      </c>
      <c r="B632" s="4" t="s">
        <v>152</v>
      </c>
      <c r="C632" s="4">
        <v>45</v>
      </c>
      <c r="D632" s="4" t="s">
        <v>148</v>
      </c>
    </row>
    <row r="633" spans="1:4">
      <c r="A633" s="4">
        <v>6302</v>
      </c>
      <c r="B633" s="4" t="s">
        <v>155</v>
      </c>
      <c r="C633" s="4">
        <v>58</v>
      </c>
      <c r="D633" s="4" t="s">
        <v>150</v>
      </c>
    </row>
    <row r="634" spans="1:4">
      <c r="A634" s="4">
        <v>2913</v>
      </c>
      <c r="B634" s="4" t="s">
        <v>147</v>
      </c>
      <c r="C634" s="4">
        <v>30</v>
      </c>
      <c r="D634" s="4" t="s">
        <v>150</v>
      </c>
    </row>
    <row r="635" spans="1:4">
      <c r="A635" s="4">
        <v>3303</v>
      </c>
      <c r="B635" s="4" t="s">
        <v>155</v>
      </c>
      <c r="C635" s="4">
        <v>54</v>
      </c>
      <c r="D635" s="4" t="s">
        <v>148</v>
      </c>
    </row>
    <row r="636" spans="1:4">
      <c r="A636" s="4">
        <v>2999</v>
      </c>
      <c r="B636" s="4" t="s">
        <v>149</v>
      </c>
      <c r="C636" s="4">
        <v>59</v>
      </c>
      <c r="D636" s="4" t="s">
        <v>150</v>
      </c>
    </row>
    <row r="637" spans="1:4">
      <c r="A637" s="4">
        <v>4231</v>
      </c>
      <c r="B637" s="4" t="s">
        <v>155</v>
      </c>
      <c r="C637" s="4">
        <v>46</v>
      </c>
      <c r="D637" s="4" t="s">
        <v>148</v>
      </c>
    </row>
    <row r="638" spans="1:4">
      <c r="A638" s="4">
        <v>1820</v>
      </c>
      <c r="B638" s="4" t="s">
        <v>149</v>
      </c>
      <c r="C638" s="4">
        <v>35</v>
      </c>
      <c r="D638" s="4" t="s">
        <v>150</v>
      </c>
    </row>
    <row r="639" spans="1:4">
      <c r="A639" s="4">
        <v>4935</v>
      </c>
      <c r="B639" s="4" t="s">
        <v>152</v>
      </c>
      <c r="C639" s="4">
        <v>46</v>
      </c>
      <c r="D639" s="4" t="s">
        <v>150</v>
      </c>
    </row>
    <row r="640" spans="1:4">
      <c r="A640" s="4">
        <v>6387</v>
      </c>
      <c r="B640" s="4" t="s">
        <v>147</v>
      </c>
      <c r="C640" s="4">
        <v>23</v>
      </c>
      <c r="D640" s="4" t="s">
        <v>148</v>
      </c>
    </row>
    <row r="641" spans="1:4">
      <c r="A641" s="4">
        <v>5710</v>
      </c>
      <c r="B641" s="4" t="s">
        <v>152</v>
      </c>
      <c r="C641" s="4">
        <v>52</v>
      </c>
      <c r="D641" s="4" t="s">
        <v>150</v>
      </c>
    </row>
    <row r="642" spans="1:4">
      <c r="A642" s="4">
        <v>5285</v>
      </c>
      <c r="B642" s="4" t="s">
        <v>155</v>
      </c>
      <c r="C642" s="4">
        <v>34</v>
      </c>
      <c r="D642" s="4" t="s">
        <v>148</v>
      </c>
    </row>
    <row r="643" spans="1:4">
      <c r="A643" s="4">
        <v>5610</v>
      </c>
      <c r="B643" s="4" t="s">
        <v>57</v>
      </c>
      <c r="C643" s="4">
        <v>27</v>
      </c>
      <c r="D643" s="4" t="s">
        <v>148</v>
      </c>
    </row>
    <row r="644" spans="1:4">
      <c r="A644" s="4">
        <v>2426</v>
      </c>
      <c r="B644" s="4" t="s">
        <v>149</v>
      </c>
      <c r="C644" s="4">
        <v>44</v>
      </c>
      <c r="D644" s="4" t="s">
        <v>150</v>
      </c>
    </row>
    <row r="645" spans="1:4">
      <c r="A645" s="4">
        <v>5016</v>
      </c>
      <c r="B645" s="4" t="s">
        <v>147</v>
      </c>
      <c r="C645" s="4">
        <v>34</v>
      </c>
      <c r="D645" s="4" t="s">
        <v>148</v>
      </c>
    </row>
    <row r="646" spans="1:4">
      <c r="A646" s="4">
        <v>3357</v>
      </c>
      <c r="B646" s="4" t="s">
        <v>155</v>
      </c>
      <c r="C646" s="4">
        <v>52</v>
      </c>
      <c r="D646" s="4" t="s">
        <v>148</v>
      </c>
    </row>
    <row r="647" spans="1:4">
      <c r="A647" s="4">
        <v>3831</v>
      </c>
      <c r="B647" s="4" t="s">
        <v>155</v>
      </c>
      <c r="C647" s="4">
        <v>40</v>
      </c>
      <c r="D647" s="4" t="s">
        <v>150</v>
      </c>
    </row>
    <row r="648" spans="1:4">
      <c r="A648" s="4">
        <v>5493</v>
      </c>
      <c r="B648" s="4" t="s">
        <v>155</v>
      </c>
      <c r="C648" s="4">
        <v>31</v>
      </c>
      <c r="D648" s="4" t="s">
        <v>148</v>
      </c>
    </row>
    <row r="649" spans="1:4">
      <c r="A649" s="4">
        <v>6658</v>
      </c>
      <c r="B649" s="4" t="s">
        <v>152</v>
      </c>
      <c r="C649" s="4">
        <v>24</v>
      </c>
      <c r="D649" s="4" t="s">
        <v>148</v>
      </c>
    </row>
    <row r="650" spans="1:4">
      <c r="A650" s="4">
        <v>3250</v>
      </c>
      <c r="B650" s="4" t="s">
        <v>57</v>
      </c>
      <c r="C650" s="4">
        <v>32</v>
      </c>
      <c r="D650" s="4" t="s">
        <v>150</v>
      </c>
    </row>
    <row r="651" spans="1:4">
      <c r="A651" s="4">
        <v>6120</v>
      </c>
      <c r="B651" s="4" t="s">
        <v>147</v>
      </c>
      <c r="C651" s="4">
        <v>57</v>
      </c>
      <c r="D651" s="4" t="s">
        <v>150</v>
      </c>
    </row>
    <row r="652" spans="1:4">
      <c r="A652" s="4">
        <v>2204</v>
      </c>
      <c r="B652" s="4" t="s">
        <v>149</v>
      </c>
      <c r="C652" s="4">
        <v>41</v>
      </c>
      <c r="D652" s="4" t="s">
        <v>148</v>
      </c>
    </row>
    <row r="653" spans="1:4">
      <c r="A653" s="4">
        <v>4001</v>
      </c>
      <c r="B653" s="4" t="s">
        <v>147</v>
      </c>
      <c r="C653" s="4">
        <v>39</v>
      </c>
      <c r="D653" s="4" t="s">
        <v>150</v>
      </c>
    </row>
    <row r="654" spans="1:4">
      <c r="A654" s="4">
        <v>1334</v>
      </c>
      <c r="B654" s="4" t="s">
        <v>149</v>
      </c>
      <c r="C654" s="4">
        <v>24</v>
      </c>
      <c r="D654" s="4" t="s">
        <v>150</v>
      </c>
    </row>
    <row r="655" spans="1:4">
      <c r="A655" s="4">
        <v>5542</v>
      </c>
      <c r="B655" s="4" t="s">
        <v>155</v>
      </c>
      <c r="C655" s="4">
        <v>40</v>
      </c>
      <c r="D655" s="4" t="s">
        <v>148</v>
      </c>
    </row>
    <row r="656" spans="1:4">
      <c r="A656" s="4">
        <v>3649</v>
      </c>
      <c r="B656" s="4" t="s">
        <v>152</v>
      </c>
      <c r="C656" s="4">
        <v>50</v>
      </c>
      <c r="D656" s="4" t="s">
        <v>148</v>
      </c>
    </row>
    <row r="657" spans="1:4">
      <c r="A657" s="4">
        <v>4115</v>
      </c>
      <c r="B657" s="4" t="s">
        <v>147</v>
      </c>
      <c r="C657" s="4">
        <v>47</v>
      </c>
      <c r="D657" s="4" t="s">
        <v>148</v>
      </c>
    </row>
    <row r="658" spans="1:4">
      <c r="A658" s="4">
        <v>6240</v>
      </c>
      <c r="B658" s="4" t="s">
        <v>152</v>
      </c>
      <c r="C658" s="4">
        <v>24</v>
      </c>
      <c r="D658" s="4" t="s">
        <v>148</v>
      </c>
    </row>
    <row r="659" spans="1:4">
      <c r="A659" s="4">
        <v>3191</v>
      </c>
      <c r="B659" s="4" t="s">
        <v>152</v>
      </c>
      <c r="C659" s="4">
        <v>56</v>
      </c>
      <c r="D659" s="4" t="s">
        <v>148</v>
      </c>
    </row>
    <row r="660" spans="1:4">
      <c r="A660" s="4">
        <v>6383</v>
      </c>
      <c r="B660" s="4" t="s">
        <v>147</v>
      </c>
      <c r="C660" s="4">
        <v>25</v>
      </c>
      <c r="D660" s="4" t="s">
        <v>148</v>
      </c>
    </row>
    <row r="661" spans="1:4">
      <c r="A661" s="4">
        <v>6216</v>
      </c>
      <c r="B661" s="4" t="s">
        <v>152</v>
      </c>
      <c r="C661" s="4">
        <v>23</v>
      </c>
      <c r="D661" s="4" t="s">
        <v>148</v>
      </c>
    </row>
    <row r="662" spans="1:4">
      <c r="A662" s="4">
        <v>3357</v>
      </c>
      <c r="B662" s="4" t="s">
        <v>57</v>
      </c>
      <c r="C662" s="4">
        <v>29</v>
      </c>
      <c r="D662" s="4" t="s">
        <v>150</v>
      </c>
    </row>
    <row r="663" spans="1:4">
      <c r="A663" s="4">
        <v>2708</v>
      </c>
      <c r="B663" s="4" t="s">
        <v>149</v>
      </c>
      <c r="C663" s="4">
        <v>29</v>
      </c>
      <c r="D663" s="4" t="s">
        <v>148</v>
      </c>
    </row>
    <row r="664" spans="1:4">
      <c r="A664" s="4">
        <v>6404</v>
      </c>
      <c r="B664" s="4" t="s">
        <v>152</v>
      </c>
      <c r="C664" s="4">
        <v>24</v>
      </c>
      <c r="D664" s="4" t="s">
        <v>148</v>
      </c>
    </row>
    <row r="665" spans="1:4">
      <c r="A665" s="4">
        <v>5747</v>
      </c>
      <c r="B665" s="4" t="s">
        <v>152</v>
      </c>
      <c r="C665" s="4">
        <v>33</v>
      </c>
      <c r="D665" s="4" t="s">
        <v>148</v>
      </c>
    </row>
    <row r="666" spans="1:4">
      <c r="A666" s="4">
        <v>5815</v>
      </c>
      <c r="B666" s="4" t="s">
        <v>152</v>
      </c>
      <c r="C666" s="4">
        <v>28</v>
      </c>
      <c r="D666" s="4" t="s">
        <v>148</v>
      </c>
    </row>
    <row r="667" spans="1:4">
      <c r="A667" s="4">
        <v>3955</v>
      </c>
      <c r="B667" s="4" t="s">
        <v>147</v>
      </c>
      <c r="C667" s="4">
        <v>41</v>
      </c>
      <c r="D667" s="4" t="s">
        <v>150</v>
      </c>
    </row>
    <row r="668" spans="1:4">
      <c r="A668" s="4">
        <v>1629</v>
      </c>
      <c r="B668" s="4" t="s">
        <v>149</v>
      </c>
      <c r="C668" s="4">
        <v>35</v>
      </c>
      <c r="D668" s="4" t="s">
        <v>150</v>
      </c>
    </row>
    <row r="669" spans="1:4">
      <c r="A669" s="4">
        <v>5947</v>
      </c>
      <c r="B669" s="4" t="s">
        <v>147</v>
      </c>
      <c r="C669" s="4">
        <v>29</v>
      </c>
      <c r="D669" s="4" t="s">
        <v>148</v>
      </c>
    </row>
    <row r="670" spans="1:4">
      <c r="A670" s="4">
        <v>5544</v>
      </c>
      <c r="B670" s="4" t="s">
        <v>152</v>
      </c>
      <c r="C670" s="4">
        <v>31</v>
      </c>
      <c r="D670" s="4" t="s">
        <v>148</v>
      </c>
    </row>
    <row r="671" spans="1:4">
      <c r="A671" s="4">
        <v>4920</v>
      </c>
      <c r="B671" s="4" t="s">
        <v>147</v>
      </c>
      <c r="C671" s="4">
        <v>45</v>
      </c>
      <c r="D671" s="4" t="s">
        <v>150</v>
      </c>
    </row>
    <row r="672" spans="1:4">
      <c r="A672" s="4">
        <v>3453</v>
      </c>
      <c r="B672" s="4" t="s">
        <v>155</v>
      </c>
      <c r="C672" s="4">
        <v>27</v>
      </c>
      <c r="D672" s="4" t="s">
        <v>150</v>
      </c>
    </row>
    <row r="673" spans="1:4">
      <c r="A673" s="4">
        <v>3794</v>
      </c>
      <c r="B673" s="4" t="s">
        <v>155</v>
      </c>
      <c r="C673" s="4">
        <v>34</v>
      </c>
      <c r="D673" s="4" t="s">
        <v>150</v>
      </c>
    </row>
    <row r="674" spans="1:4">
      <c r="A674" s="4">
        <v>3213</v>
      </c>
      <c r="B674" s="4" t="s">
        <v>57</v>
      </c>
      <c r="C674" s="4">
        <v>53</v>
      </c>
      <c r="D674" s="4" t="s">
        <v>148</v>
      </c>
    </row>
    <row r="675" spans="1:4">
      <c r="A675" s="4">
        <v>4349</v>
      </c>
      <c r="B675" s="4" t="s">
        <v>57</v>
      </c>
      <c r="C675" s="4">
        <v>40</v>
      </c>
      <c r="D675" s="4" t="s">
        <v>150</v>
      </c>
    </row>
    <row r="676" spans="1:4">
      <c r="A676" s="4">
        <v>2103</v>
      </c>
      <c r="B676" s="4" t="s">
        <v>149</v>
      </c>
      <c r="C676" s="4">
        <v>43</v>
      </c>
      <c r="D676" s="4" t="s">
        <v>148</v>
      </c>
    </row>
    <row r="677" spans="1:4">
      <c r="A677" s="4">
        <v>3019</v>
      </c>
      <c r="B677" s="4" t="s">
        <v>149</v>
      </c>
      <c r="C677" s="4">
        <v>30</v>
      </c>
      <c r="D677" s="4" t="s">
        <v>148</v>
      </c>
    </row>
    <row r="678" spans="1:4">
      <c r="A678" s="4">
        <v>5523</v>
      </c>
      <c r="B678" s="4" t="s">
        <v>57</v>
      </c>
      <c r="C678" s="4">
        <v>30</v>
      </c>
      <c r="D678" s="4" t="s">
        <v>148</v>
      </c>
    </row>
    <row r="679" spans="1:4">
      <c r="A679" s="4">
        <v>5866</v>
      </c>
      <c r="B679" s="4" t="s">
        <v>155</v>
      </c>
      <c r="C679" s="4">
        <v>24</v>
      </c>
      <c r="D679" s="4" t="s">
        <v>148</v>
      </c>
    </row>
    <row r="680" spans="1:4">
      <c r="A680" s="4">
        <v>3955</v>
      </c>
      <c r="B680" s="4" t="s">
        <v>155</v>
      </c>
      <c r="C680" s="4">
        <v>42</v>
      </c>
      <c r="D680" s="4" t="s">
        <v>150</v>
      </c>
    </row>
    <row r="681" spans="1:4">
      <c r="A681" s="4">
        <v>5821</v>
      </c>
      <c r="B681" s="4" t="s">
        <v>57</v>
      </c>
      <c r="C681" s="4">
        <v>58</v>
      </c>
      <c r="D681" s="4" t="s">
        <v>150</v>
      </c>
    </row>
    <row r="682" spans="1:4">
      <c r="A682" s="4">
        <v>4892</v>
      </c>
      <c r="B682" s="4" t="s">
        <v>155</v>
      </c>
      <c r="C682" s="4">
        <v>47</v>
      </c>
      <c r="D682" s="4" t="s">
        <v>150</v>
      </c>
    </row>
    <row r="683" spans="1:4">
      <c r="A683" s="4">
        <v>5863</v>
      </c>
      <c r="B683" s="4" t="s">
        <v>147</v>
      </c>
      <c r="C683" s="4">
        <v>54</v>
      </c>
      <c r="D683" s="4" t="s">
        <v>150</v>
      </c>
    </row>
    <row r="684" spans="1:4">
      <c r="A684" s="4">
        <v>2517</v>
      </c>
      <c r="B684" s="4" t="s">
        <v>149</v>
      </c>
      <c r="C684" s="4">
        <v>49</v>
      </c>
      <c r="D684" s="4" t="s">
        <v>150</v>
      </c>
    </row>
    <row r="685" spans="1:4">
      <c r="A685" s="4">
        <v>1935</v>
      </c>
      <c r="B685" s="4" t="s">
        <v>149</v>
      </c>
      <c r="C685" s="4">
        <v>40</v>
      </c>
      <c r="D685" s="4" t="s">
        <v>150</v>
      </c>
    </row>
    <row r="686" spans="1:4">
      <c r="A686" s="4">
        <v>1600</v>
      </c>
      <c r="B686" s="4" t="s">
        <v>149</v>
      </c>
      <c r="C686" s="4">
        <v>30</v>
      </c>
      <c r="D686" s="4" t="s">
        <v>150</v>
      </c>
    </row>
    <row r="687" spans="1:4">
      <c r="A687" s="4">
        <v>1240</v>
      </c>
      <c r="B687" s="4" t="s">
        <v>149</v>
      </c>
      <c r="C687" s="4">
        <v>23</v>
      </c>
      <c r="D687" s="4" t="s">
        <v>150</v>
      </c>
    </row>
    <row r="688" spans="1:4">
      <c r="A688" s="4">
        <v>3903</v>
      </c>
      <c r="B688" s="4" t="s">
        <v>152</v>
      </c>
      <c r="C688" s="4">
        <v>47</v>
      </c>
      <c r="D688" s="4" t="s">
        <v>148</v>
      </c>
    </row>
    <row r="689" spans="1:4">
      <c r="A689" s="4">
        <v>5404</v>
      </c>
      <c r="B689" s="4" t="s">
        <v>57</v>
      </c>
      <c r="C689" s="4">
        <v>39</v>
      </c>
      <c r="D689" s="4" t="s">
        <v>148</v>
      </c>
    </row>
    <row r="690" spans="1:4">
      <c r="A690" s="4">
        <v>5857</v>
      </c>
      <c r="B690" s="4" t="s">
        <v>155</v>
      </c>
      <c r="C690" s="4">
        <v>57</v>
      </c>
      <c r="D690" s="4" t="s">
        <v>150</v>
      </c>
    </row>
    <row r="691" spans="1:4">
      <c r="A691" s="4">
        <v>3568</v>
      </c>
      <c r="B691" s="4" t="s">
        <v>152</v>
      </c>
      <c r="C691" s="4">
        <v>36</v>
      </c>
      <c r="D691" s="4" t="s">
        <v>150</v>
      </c>
    </row>
    <row r="692" spans="1:4">
      <c r="A692" s="4">
        <v>1598</v>
      </c>
      <c r="B692" s="4" t="s">
        <v>149</v>
      </c>
      <c r="C692" s="4">
        <v>52</v>
      </c>
      <c r="D692" s="4" t="s">
        <v>148</v>
      </c>
    </row>
    <row r="693" spans="1:4">
      <c r="A693" s="4">
        <v>2094</v>
      </c>
      <c r="B693" s="4" t="s">
        <v>149</v>
      </c>
      <c r="C693" s="4">
        <v>39</v>
      </c>
      <c r="D693" s="4" t="s">
        <v>150</v>
      </c>
    </row>
    <row r="694" spans="1:4">
      <c r="A694" s="4">
        <v>5621</v>
      </c>
      <c r="B694" s="4" t="s">
        <v>155</v>
      </c>
      <c r="C694" s="4">
        <v>53</v>
      </c>
      <c r="D694" s="4" t="s">
        <v>150</v>
      </c>
    </row>
    <row r="695" spans="1:4">
      <c r="A695" s="4">
        <v>6491</v>
      </c>
      <c r="B695" s="4" t="s">
        <v>147</v>
      </c>
      <c r="C695" s="4">
        <v>58</v>
      </c>
      <c r="D695" s="4" t="s">
        <v>150</v>
      </c>
    </row>
    <row r="696" spans="1:4">
      <c r="A696" s="4">
        <v>3994</v>
      </c>
      <c r="B696" s="4" t="s">
        <v>152</v>
      </c>
      <c r="C696" s="4">
        <v>35</v>
      </c>
      <c r="D696" s="4" t="s">
        <v>150</v>
      </c>
    </row>
    <row r="697" spans="1:4">
      <c r="A697" s="4">
        <v>3913</v>
      </c>
      <c r="B697" s="4" t="s">
        <v>152</v>
      </c>
      <c r="C697" s="4">
        <v>49</v>
      </c>
      <c r="D697" s="4" t="s">
        <v>148</v>
      </c>
    </row>
    <row r="698" spans="1:4">
      <c r="A698" s="4">
        <v>2243</v>
      </c>
      <c r="B698" s="4" t="s">
        <v>149</v>
      </c>
      <c r="C698" s="4">
        <v>46</v>
      </c>
      <c r="D698" s="4" t="s">
        <v>148</v>
      </c>
    </row>
    <row r="699" spans="1:4">
      <c r="A699" s="4">
        <v>5602</v>
      </c>
      <c r="B699" s="4" t="s">
        <v>57</v>
      </c>
      <c r="C699" s="4">
        <v>33</v>
      </c>
      <c r="D699" s="4" t="s">
        <v>148</v>
      </c>
    </row>
    <row r="700" spans="1:4">
      <c r="A700" s="4">
        <v>2945</v>
      </c>
      <c r="B700" s="4" t="s">
        <v>149</v>
      </c>
      <c r="C700" s="4">
        <v>29</v>
      </c>
      <c r="D700" s="4" t="s">
        <v>148</v>
      </c>
    </row>
    <row r="701" spans="1:4">
      <c r="A701" s="4">
        <v>2006</v>
      </c>
      <c r="B701" s="4" t="s">
        <v>149</v>
      </c>
      <c r="C701" s="4">
        <v>34</v>
      </c>
      <c r="D701" s="4" t="s">
        <v>150</v>
      </c>
    </row>
    <row r="702" spans="1:4">
      <c r="A702" s="4">
        <v>4086</v>
      </c>
      <c r="B702" s="4" t="s">
        <v>152</v>
      </c>
      <c r="C702" s="4">
        <v>47</v>
      </c>
      <c r="D702" s="4" t="s">
        <v>148</v>
      </c>
    </row>
    <row r="703" spans="1:4">
      <c r="A703" s="4">
        <v>5659</v>
      </c>
      <c r="B703" s="4" t="s">
        <v>57</v>
      </c>
      <c r="C703" s="4">
        <v>32</v>
      </c>
      <c r="D703" s="4" t="s">
        <v>148</v>
      </c>
    </row>
    <row r="704" spans="1:4">
      <c r="A704" s="4">
        <v>6312</v>
      </c>
      <c r="B704" s="4" t="s">
        <v>152</v>
      </c>
      <c r="C704" s="4">
        <v>60</v>
      </c>
      <c r="D704" s="4" t="s">
        <v>150</v>
      </c>
    </row>
    <row r="705" spans="1:4">
      <c r="A705" s="4">
        <v>3060</v>
      </c>
      <c r="B705" s="4" t="s">
        <v>149</v>
      </c>
      <c r="C705" s="4">
        <v>57</v>
      </c>
      <c r="D705" s="4" t="s">
        <v>150</v>
      </c>
    </row>
    <row r="706" spans="1:4">
      <c r="A706" s="4">
        <v>3079</v>
      </c>
      <c r="B706" s="4" t="s">
        <v>155</v>
      </c>
      <c r="C706" s="4">
        <v>28</v>
      </c>
      <c r="D706" s="4" t="s">
        <v>150</v>
      </c>
    </row>
    <row r="707" spans="1:4">
      <c r="A707" s="4">
        <v>2775</v>
      </c>
      <c r="B707" s="4" t="s">
        <v>149</v>
      </c>
      <c r="C707" s="4">
        <v>52</v>
      </c>
      <c r="D707" s="4" t="s">
        <v>150</v>
      </c>
    </row>
    <row r="708" spans="1:4">
      <c r="A708" s="4">
        <v>6122</v>
      </c>
      <c r="B708" s="4" t="s">
        <v>57</v>
      </c>
      <c r="C708" s="4">
        <v>59</v>
      </c>
      <c r="D708" s="4" t="s">
        <v>150</v>
      </c>
    </row>
    <row r="709" spans="1:4">
      <c r="A709" s="4">
        <v>2334</v>
      </c>
      <c r="B709" s="4" t="s">
        <v>149</v>
      </c>
      <c r="C709" s="4">
        <v>49</v>
      </c>
      <c r="D709" s="4" t="s">
        <v>150</v>
      </c>
    </row>
    <row r="710" spans="1:4">
      <c r="A710" s="4">
        <v>2951</v>
      </c>
      <c r="B710" s="4" t="s">
        <v>57</v>
      </c>
      <c r="C710" s="4">
        <v>29</v>
      </c>
      <c r="D710" s="4" t="s">
        <v>150</v>
      </c>
    </row>
    <row r="711" spans="1:4">
      <c r="A711" s="4">
        <v>4561</v>
      </c>
      <c r="B711" s="4" t="s">
        <v>152</v>
      </c>
      <c r="C711" s="4">
        <v>40</v>
      </c>
      <c r="D711" s="4" t="s">
        <v>148</v>
      </c>
    </row>
    <row r="712" spans="1:4">
      <c r="A712" s="4">
        <v>3625</v>
      </c>
      <c r="B712" s="4" t="s">
        <v>57</v>
      </c>
      <c r="C712" s="4">
        <v>52</v>
      </c>
      <c r="D712" s="4" t="s">
        <v>148</v>
      </c>
    </row>
    <row r="713" spans="1:4">
      <c r="A713" s="4">
        <v>4217</v>
      </c>
      <c r="B713" s="4" t="s">
        <v>147</v>
      </c>
      <c r="C713" s="4">
        <v>44</v>
      </c>
      <c r="D713" s="4" t="s">
        <v>150</v>
      </c>
    </row>
    <row r="714" spans="1:4">
      <c r="A714" s="4">
        <v>3440</v>
      </c>
      <c r="B714" s="4" t="s">
        <v>155</v>
      </c>
      <c r="C714" s="4">
        <v>34</v>
      </c>
      <c r="D714" s="4" t="s">
        <v>150</v>
      </c>
    </row>
    <row r="715" spans="1:4">
      <c r="A715" s="4">
        <v>5456</v>
      </c>
      <c r="B715" s="4" t="s">
        <v>147</v>
      </c>
      <c r="C715" s="4">
        <v>50</v>
      </c>
      <c r="D715" s="4" t="s">
        <v>150</v>
      </c>
    </row>
    <row r="716" spans="1:4">
      <c r="A716" s="4">
        <v>2108</v>
      </c>
      <c r="B716" s="4" t="s">
        <v>149</v>
      </c>
      <c r="C716" s="4">
        <v>38</v>
      </c>
      <c r="D716" s="4" t="s">
        <v>150</v>
      </c>
    </row>
    <row r="717" spans="1:4">
      <c r="A717" s="4">
        <v>3316</v>
      </c>
      <c r="B717" s="4" t="s">
        <v>57</v>
      </c>
      <c r="C717" s="4">
        <v>52</v>
      </c>
      <c r="D717" s="4" t="s">
        <v>148</v>
      </c>
    </row>
    <row r="718" spans="1:4">
      <c r="A718" s="4">
        <v>5742</v>
      </c>
      <c r="B718" s="4" t="s">
        <v>147</v>
      </c>
      <c r="C718" s="4">
        <v>32</v>
      </c>
      <c r="D718" s="4" t="s">
        <v>148</v>
      </c>
    </row>
    <row r="719" spans="1:4">
      <c r="A719" s="4">
        <v>5349</v>
      </c>
      <c r="B719" s="4" t="s">
        <v>57</v>
      </c>
      <c r="C719" s="4">
        <v>52</v>
      </c>
      <c r="D719" s="4" t="s">
        <v>150</v>
      </c>
    </row>
    <row r="720" spans="1:4">
      <c r="A720" s="4">
        <v>2934</v>
      </c>
      <c r="B720" s="4" t="s">
        <v>147</v>
      </c>
      <c r="C720" s="4">
        <v>57</v>
      </c>
      <c r="D720" s="4" t="s">
        <v>148</v>
      </c>
    </row>
    <row r="721" spans="1:4">
      <c r="A721" s="4">
        <v>3226</v>
      </c>
      <c r="B721" s="4" t="s">
        <v>155</v>
      </c>
      <c r="C721" s="4">
        <v>58</v>
      </c>
      <c r="D721" s="4" t="s">
        <v>148</v>
      </c>
    </row>
    <row r="722" spans="1:4">
      <c r="A722" s="4">
        <v>2141</v>
      </c>
      <c r="B722" s="4" t="s">
        <v>57</v>
      </c>
      <c r="C722" s="4">
        <v>61</v>
      </c>
      <c r="D722" s="4" t="s">
        <v>148</v>
      </c>
    </row>
    <row r="723" spans="1:4">
      <c r="A723" s="4">
        <v>5252</v>
      </c>
      <c r="B723" s="4" t="s">
        <v>147</v>
      </c>
      <c r="C723" s="4">
        <v>52</v>
      </c>
      <c r="D723" s="4" t="s">
        <v>150</v>
      </c>
    </row>
    <row r="724" spans="1:4">
      <c r="A724" s="4">
        <v>4107</v>
      </c>
      <c r="B724" s="4" t="s">
        <v>147</v>
      </c>
      <c r="C724" s="4">
        <v>41</v>
      </c>
      <c r="D724" s="4" t="s">
        <v>150</v>
      </c>
    </row>
    <row r="725" spans="1:4">
      <c r="A725" s="4">
        <v>5116</v>
      </c>
      <c r="B725" s="4" t="s">
        <v>57</v>
      </c>
      <c r="C725" s="4">
        <v>49</v>
      </c>
      <c r="D725" s="4" t="s">
        <v>150</v>
      </c>
    </row>
    <row r="726" spans="1:4">
      <c r="A726" s="4">
        <v>3520</v>
      </c>
      <c r="B726" s="4" t="s">
        <v>147</v>
      </c>
      <c r="C726" s="4">
        <v>52</v>
      </c>
      <c r="D726" s="4" t="s">
        <v>148</v>
      </c>
    </row>
    <row r="727" spans="1:4">
      <c r="A727" s="4">
        <v>2733</v>
      </c>
      <c r="B727" s="4" t="s">
        <v>147</v>
      </c>
      <c r="C727" s="4">
        <v>26</v>
      </c>
      <c r="D727" s="4" t="s">
        <v>150</v>
      </c>
    </row>
    <row r="728" spans="1:4">
      <c r="A728" s="4">
        <v>2177</v>
      </c>
      <c r="B728" s="4" t="s">
        <v>149</v>
      </c>
      <c r="C728" s="4">
        <v>42</v>
      </c>
      <c r="D728" s="4" t="s">
        <v>148</v>
      </c>
    </row>
    <row r="729" spans="1:4">
      <c r="A729" s="4">
        <v>5254</v>
      </c>
      <c r="B729" s="4" t="s">
        <v>147</v>
      </c>
      <c r="C729" s="4">
        <v>33</v>
      </c>
      <c r="D729" s="4" t="s">
        <v>148</v>
      </c>
    </row>
    <row r="730" spans="1:4">
      <c r="A730" s="4">
        <v>2573</v>
      </c>
      <c r="B730" s="4" t="s">
        <v>147</v>
      </c>
      <c r="C730" s="4">
        <v>59</v>
      </c>
      <c r="D730" s="4" t="s">
        <v>148</v>
      </c>
    </row>
    <row r="731" spans="1:4">
      <c r="A731" s="4">
        <v>2775</v>
      </c>
      <c r="B731" s="4" t="s">
        <v>147</v>
      </c>
      <c r="C731" s="4">
        <v>59</v>
      </c>
      <c r="D731" s="4" t="s">
        <v>148</v>
      </c>
    </row>
    <row r="732" spans="1:4">
      <c r="A732" s="4">
        <v>3190</v>
      </c>
      <c r="B732" s="4" t="s">
        <v>57</v>
      </c>
      <c r="C732" s="4">
        <v>60</v>
      </c>
      <c r="D732" s="4" t="s">
        <v>148</v>
      </c>
    </row>
    <row r="733" spans="1:4">
      <c r="A733" s="4">
        <v>6228</v>
      </c>
      <c r="B733" s="4" t="s">
        <v>152</v>
      </c>
      <c r="C733" s="4">
        <v>25</v>
      </c>
      <c r="D733" s="4" t="s">
        <v>148</v>
      </c>
    </row>
    <row r="734" spans="1:4">
      <c r="A734" s="4">
        <v>2758</v>
      </c>
      <c r="B734" s="4" t="s">
        <v>149</v>
      </c>
      <c r="C734" s="4">
        <v>31</v>
      </c>
      <c r="D734" s="4" t="s">
        <v>148</v>
      </c>
    </row>
    <row r="735" spans="1:4">
      <c r="A735" s="4">
        <v>1814</v>
      </c>
      <c r="B735" s="4" t="s">
        <v>149</v>
      </c>
      <c r="C735" s="4">
        <v>38</v>
      </c>
      <c r="D735" s="4" t="s">
        <v>150</v>
      </c>
    </row>
    <row r="736" spans="1:4">
      <c r="A736" s="4">
        <v>4850</v>
      </c>
      <c r="B736" s="4" t="s">
        <v>152</v>
      </c>
      <c r="C736" s="4">
        <v>42</v>
      </c>
      <c r="D736" s="4" t="s">
        <v>148</v>
      </c>
    </row>
    <row r="737" spans="1:4">
      <c r="A737" s="4">
        <v>2304</v>
      </c>
      <c r="B737" s="4" t="s">
        <v>155</v>
      </c>
      <c r="C737" s="4">
        <v>24</v>
      </c>
      <c r="D737" s="4" t="s">
        <v>150</v>
      </c>
    </row>
    <row r="738" spans="1:4">
      <c r="A738" s="4">
        <v>4151</v>
      </c>
      <c r="B738" s="4" t="s">
        <v>155</v>
      </c>
      <c r="C738" s="4">
        <v>47</v>
      </c>
      <c r="D738" s="4" t="s">
        <v>148</v>
      </c>
    </row>
    <row r="739" spans="1:4">
      <c r="A739" s="4">
        <v>1851</v>
      </c>
      <c r="B739" s="4" t="s">
        <v>149</v>
      </c>
      <c r="C739" s="4">
        <v>35</v>
      </c>
      <c r="D739" s="4" t="s">
        <v>150</v>
      </c>
    </row>
    <row r="740" spans="1:4">
      <c r="A740" s="4">
        <v>2370</v>
      </c>
      <c r="B740" s="4" t="s">
        <v>57</v>
      </c>
      <c r="C740" s="4">
        <v>23</v>
      </c>
      <c r="D740" s="4" t="s">
        <v>150</v>
      </c>
    </row>
    <row r="741" spans="1:4">
      <c r="A741" s="4">
        <v>1855</v>
      </c>
      <c r="B741" s="4" t="s">
        <v>149</v>
      </c>
      <c r="C741" s="4">
        <v>48</v>
      </c>
      <c r="D741" s="4" t="s">
        <v>148</v>
      </c>
    </row>
    <row r="742" spans="1:4">
      <c r="A742" s="4">
        <v>4880</v>
      </c>
      <c r="B742" s="4" t="s">
        <v>57</v>
      </c>
      <c r="C742" s="4">
        <v>42</v>
      </c>
      <c r="D742" s="4" t="s">
        <v>148</v>
      </c>
    </row>
    <row r="743" spans="1:4">
      <c r="A743" s="4">
        <v>3561</v>
      </c>
      <c r="B743" s="4" t="s">
        <v>152</v>
      </c>
      <c r="C743" s="4">
        <v>31</v>
      </c>
      <c r="D743" s="4" t="s">
        <v>150</v>
      </c>
    </row>
    <row r="744" spans="1:4">
      <c r="A744" s="4">
        <v>4463</v>
      </c>
      <c r="B744" s="4" t="s">
        <v>155</v>
      </c>
      <c r="C744" s="4">
        <v>43</v>
      </c>
      <c r="D744" s="4" t="s">
        <v>148</v>
      </c>
    </row>
    <row r="745" spans="1:4">
      <c r="A745" s="4">
        <v>4088</v>
      </c>
      <c r="B745" s="4" t="s">
        <v>147</v>
      </c>
      <c r="C745" s="4">
        <v>47</v>
      </c>
      <c r="D745" s="4" t="s">
        <v>148</v>
      </c>
    </row>
    <row r="746" spans="1:4">
      <c r="A746" s="4">
        <v>3716</v>
      </c>
      <c r="B746" s="4" t="s">
        <v>147</v>
      </c>
      <c r="C746" s="4">
        <v>52</v>
      </c>
      <c r="D746" s="4" t="s">
        <v>148</v>
      </c>
    </row>
    <row r="747" spans="1:4">
      <c r="A747" s="4">
        <v>2435</v>
      </c>
      <c r="B747" s="4" t="s">
        <v>149</v>
      </c>
      <c r="C747" s="4">
        <v>50</v>
      </c>
      <c r="D747" s="4" t="s">
        <v>150</v>
      </c>
    </row>
    <row r="748" spans="1:4">
      <c r="A748" s="4">
        <v>6254</v>
      </c>
      <c r="B748" s="4" t="s">
        <v>57</v>
      </c>
      <c r="C748" s="4">
        <v>25</v>
      </c>
      <c r="D748" s="4" t="s">
        <v>148</v>
      </c>
    </row>
    <row r="749" spans="1:4">
      <c r="A749" s="4">
        <v>5809</v>
      </c>
      <c r="B749" s="4" t="s">
        <v>155</v>
      </c>
      <c r="C749" s="4">
        <v>32</v>
      </c>
      <c r="D749" s="4" t="s">
        <v>148</v>
      </c>
    </row>
    <row r="750" spans="1:4">
      <c r="A750" s="4">
        <v>3119</v>
      </c>
      <c r="B750" s="4" t="s">
        <v>149</v>
      </c>
      <c r="C750" s="4">
        <v>22</v>
      </c>
      <c r="D750" s="4" t="s">
        <v>148</v>
      </c>
    </row>
    <row r="751" spans="1:4">
      <c r="A751" s="4">
        <v>5833</v>
      </c>
      <c r="B751" s="4" t="s">
        <v>147</v>
      </c>
      <c r="C751" s="4">
        <v>58</v>
      </c>
      <c r="D751" s="4" t="s">
        <v>150</v>
      </c>
    </row>
    <row r="752" spans="1:4">
      <c r="A752" s="4">
        <v>3551</v>
      </c>
      <c r="B752" s="4" t="s">
        <v>57</v>
      </c>
      <c r="C752" s="4">
        <v>52</v>
      </c>
      <c r="D752" s="4" t="s">
        <v>148</v>
      </c>
    </row>
    <row r="753" spans="1:4">
      <c r="A753" s="4">
        <v>6104</v>
      </c>
      <c r="B753" s="4" t="s">
        <v>147</v>
      </c>
      <c r="C753" s="4">
        <v>60</v>
      </c>
      <c r="D753" s="4" t="s">
        <v>150</v>
      </c>
    </row>
    <row r="754" spans="1:4">
      <c r="A754" s="4">
        <v>5701</v>
      </c>
      <c r="B754" s="4" t="s">
        <v>155</v>
      </c>
      <c r="C754" s="4">
        <v>32</v>
      </c>
      <c r="D754" s="4" t="s">
        <v>148</v>
      </c>
    </row>
    <row r="755" spans="1:4">
      <c r="A755" s="4">
        <v>3587</v>
      </c>
      <c r="B755" s="4" t="s">
        <v>57</v>
      </c>
      <c r="C755" s="4">
        <v>31</v>
      </c>
      <c r="D755" s="4" t="s">
        <v>150</v>
      </c>
    </row>
    <row r="756" spans="1:4">
      <c r="A756" s="4">
        <v>5134</v>
      </c>
      <c r="B756" s="4" t="s">
        <v>155</v>
      </c>
      <c r="C756" s="4">
        <v>37</v>
      </c>
      <c r="D756" s="4" t="s">
        <v>148</v>
      </c>
    </row>
    <row r="757" spans="1:4">
      <c r="A757" s="4">
        <v>2294</v>
      </c>
      <c r="B757" s="4" t="s">
        <v>149</v>
      </c>
      <c r="C757" s="4">
        <v>44</v>
      </c>
      <c r="D757" s="4" t="s">
        <v>150</v>
      </c>
    </row>
    <row r="758" spans="1:4">
      <c r="A758" s="4">
        <v>4286</v>
      </c>
      <c r="B758" s="4" t="s">
        <v>57</v>
      </c>
      <c r="C758" s="4">
        <v>44</v>
      </c>
      <c r="D758" s="4" t="s">
        <v>148</v>
      </c>
    </row>
    <row r="759" spans="1:4">
      <c r="A759" s="4">
        <v>1817</v>
      </c>
      <c r="B759" s="4" t="s">
        <v>149</v>
      </c>
      <c r="C759" s="4">
        <v>34</v>
      </c>
      <c r="D759" s="4" t="s">
        <v>150</v>
      </c>
    </row>
    <row r="760" spans="1:4">
      <c r="A760" s="4">
        <v>3042</v>
      </c>
      <c r="B760" s="4" t="s">
        <v>155</v>
      </c>
      <c r="C760" s="4">
        <v>57</v>
      </c>
      <c r="D760" s="4" t="s">
        <v>148</v>
      </c>
    </row>
    <row r="761" spans="1:4">
      <c r="A761" s="4">
        <v>4351</v>
      </c>
      <c r="B761" s="4" t="s">
        <v>57</v>
      </c>
      <c r="C761" s="4">
        <v>42</v>
      </c>
      <c r="D761" s="4" t="s">
        <v>148</v>
      </c>
    </row>
    <row r="762" spans="1:4">
      <c r="A762" s="4">
        <v>2168</v>
      </c>
      <c r="B762" s="4" t="s">
        <v>149</v>
      </c>
      <c r="C762" s="4">
        <v>43</v>
      </c>
      <c r="D762" s="4" t="s">
        <v>150</v>
      </c>
    </row>
    <row r="763" spans="1:4">
      <c r="A763" s="4">
        <v>2052</v>
      </c>
      <c r="B763" s="4" t="s">
        <v>149</v>
      </c>
      <c r="C763" s="4">
        <v>48</v>
      </c>
      <c r="D763" s="4" t="s">
        <v>148</v>
      </c>
    </row>
    <row r="764" spans="1:4">
      <c r="A764" s="4">
        <v>5850</v>
      </c>
      <c r="B764" s="4" t="s">
        <v>147</v>
      </c>
      <c r="C764" s="4">
        <v>60</v>
      </c>
      <c r="D764" s="4" t="s">
        <v>150</v>
      </c>
    </row>
    <row r="765" spans="1:4">
      <c r="A765" s="4">
        <v>1521</v>
      </c>
      <c r="B765" s="4" t="s">
        <v>149</v>
      </c>
      <c r="C765" s="4">
        <v>28</v>
      </c>
      <c r="D765" s="4" t="s">
        <v>150</v>
      </c>
    </row>
    <row r="766" spans="1:4">
      <c r="A766" s="4">
        <v>4503</v>
      </c>
      <c r="B766" s="4" t="s">
        <v>147</v>
      </c>
      <c r="C766" s="4">
        <v>43</v>
      </c>
      <c r="D766" s="4" t="s">
        <v>148</v>
      </c>
    </row>
    <row r="767" spans="1:4">
      <c r="A767" s="4">
        <v>6526</v>
      </c>
      <c r="B767" s="4" t="s">
        <v>155</v>
      </c>
      <c r="C767" s="4">
        <v>62</v>
      </c>
      <c r="D767" s="4" t="s">
        <v>150</v>
      </c>
    </row>
    <row r="768" spans="1:4">
      <c r="A768" s="4">
        <v>4247</v>
      </c>
      <c r="B768" s="4" t="s">
        <v>57</v>
      </c>
      <c r="C768" s="4">
        <v>41</v>
      </c>
      <c r="D768" s="4" t="s">
        <v>150</v>
      </c>
    </row>
    <row r="769" spans="1:4">
      <c r="A769" s="4">
        <v>6352</v>
      </c>
      <c r="B769" s="4" t="s">
        <v>155</v>
      </c>
      <c r="C769" s="4">
        <v>26</v>
      </c>
      <c r="D769" s="4" t="s">
        <v>148</v>
      </c>
    </row>
    <row r="770" spans="1:4">
      <c r="A770" s="4">
        <v>5467</v>
      </c>
      <c r="B770" s="4" t="s">
        <v>152</v>
      </c>
      <c r="C770" s="4">
        <v>29</v>
      </c>
      <c r="D770" s="4" t="s">
        <v>148</v>
      </c>
    </row>
    <row r="771" spans="1:4">
      <c r="A771" s="4">
        <v>3390</v>
      </c>
      <c r="B771" s="4" t="s">
        <v>57</v>
      </c>
      <c r="C771" s="4">
        <v>55</v>
      </c>
      <c r="D771" s="4" t="s">
        <v>148</v>
      </c>
    </row>
    <row r="772" spans="1:4">
      <c r="A772" s="4">
        <v>4511</v>
      </c>
      <c r="B772" s="4" t="s">
        <v>147</v>
      </c>
      <c r="C772" s="4">
        <v>43</v>
      </c>
      <c r="D772" s="4" t="s">
        <v>148</v>
      </c>
    </row>
    <row r="773" spans="1:4">
      <c r="A773" s="4">
        <v>1750</v>
      </c>
      <c r="B773" s="4" t="s">
        <v>149</v>
      </c>
      <c r="C773" s="4">
        <v>28</v>
      </c>
      <c r="D773" s="4" t="s">
        <v>150</v>
      </c>
    </row>
    <row r="774" spans="1:4">
      <c r="A774" s="4">
        <v>4960</v>
      </c>
      <c r="B774" s="4" t="s">
        <v>155</v>
      </c>
      <c r="C774" s="4">
        <v>38</v>
      </c>
      <c r="D774" s="4" t="s">
        <v>148</v>
      </c>
    </row>
    <row r="775" spans="1:4">
      <c r="A775" s="4">
        <v>3850</v>
      </c>
      <c r="B775" s="4" t="s">
        <v>152</v>
      </c>
      <c r="C775" s="4">
        <v>47</v>
      </c>
      <c r="D775" s="4" t="s">
        <v>148</v>
      </c>
    </row>
    <row r="776" spans="1:4">
      <c r="A776" s="4">
        <v>3399</v>
      </c>
      <c r="B776" s="4" t="s">
        <v>155</v>
      </c>
      <c r="C776" s="4">
        <v>55</v>
      </c>
      <c r="D776" s="4" t="s">
        <v>148</v>
      </c>
    </row>
    <row r="777" spans="1:4">
      <c r="A777" s="4">
        <v>3734</v>
      </c>
      <c r="B777" s="4" t="s">
        <v>147</v>
      </c>
      <c r="C777" s="4">
        <v>51</v>
      </c>
      <c r="D777" s="4" t="s">
        <v>148</v>
      </c>
    </row>
    <row r="778" spans="1:4">
      <c r="A778" s="4">
        <v>2621</v>
      </c>
      <c r="B778" s="4" t="s">
        <v>149</v>
      </c>
      <c r="C778" s="4">
        <v>51</v>
      </c>
      <c r="D778" s="4" t="s">
        <v>150</v>
      </c>
    </row>
    <row r="779" spans="1:4">
      <c r="A779" s="4">
        <v>2059</v>
      </c>
      <c r="B779" s="4" t="s">
        <v>149</v>
      </c>
      <c r="C779" s="4">
        <v>44</v>
      </c>
      <c r="D779" s="4" t="s">
        <v>148</v>
      </c>
    </row>
    <row r="780" spans="1:4">
      <c r="A780" s="4">
        <v>4754</v>
      </c>
      <c r="B780" s="4" t="s">
        <v>155</v>
      </c>
      <c r="C780" s="4">
        <v>43</v>
      </c>
      <c r="D780" s="4" t="s">
        <v>148</v>
      </c>
    </row>
    <row r="781" spans="1:4">
      <c r="A781" s="4">
        <v>3715</v>
      </c>
      <c r="B781" s="4" t="s">
        <v>57</v>
      </c>
      <c r="C781" s="4">
        <v>46</v>
      </c>
      <c r="D781" s="4" t="s">
        <v>148</v>
      </c>
    </row>
    <row r="782" spans="1:4">
      <c r="A782" s="4">
        <v>4095</v>
      </c>
      <c r="B782" s="4" t="s">
        <v>152</v>
      </c>
      <c r="C782" s="4">
        <v>35</v>
      </c>
      <c r="D782" s="4" t="s">
        <v>150</v>
      </c>
    </row>
    <row r="783" spans="1:4">
      <c r="A783" s="4">
        <v>5598</v>
      </c>
      <c r="B783" s="4" t="s">
        <v>152</v>
      </c>
      <c r="C783" s="4">
        <v>30</v>
      </c>
      <c r="D783" s="4" t="s">
        <v>148</v>
      </c>
    </row>
    <row r="784" spans="1:4">
      <c r="A784" s="4">
        <v>4778</v>
      </c>
      <c r="B784" s="4" t="s">
        <v>147</v>
      </c>
      <c r="C784" s="4">
        <v>48</v>
      </c>
      <c r="D784" s="4" t="s">
        <v>150</v>
      </c>
    </row>
    <row r="785" spans="1:4">
      <c r="A785" s="4">
        <v>2917</v>
      </c>
      <c r="B785" s="4" t="s">
        <v>57</v>
      </c>
      <c r="C785" s="4">
        <v>60</v>
      </c>
      <c r="D785" s="4" t="s">
        <v>148</v>
      </c>
    </row>
    <row r="786" spans="1:4">
      <c r="A786" s="4">
        <v>3357</v>
      </c>
      <c r="B786" s="4" t="s">
        <v>147</v>
      </c>
      <c r="C786" s="4">
        <v>28</v>
      </c>
      <c r="D786" s="4" t="s">
        <v>150</v>
      </c>
    </row>
    <row r="787" spans="1:4">
      <c r="A787" s="4">
        <v>4860</v>
      </c>
      <c r="B787" s="4" t="s">
        <v>147</v>
      </c>
      <c r="C787" s="4">
        <v>52</v>
      </c>
      <c r="D787" s="4" t="s">
        <v>150</v>
      </c>
    </row>
    <row r="788" spans="1:4">
      <c r="A788" s="4">
        <v>4632</v>
      </c>
      <c r="B788" s="4" t="s">
        <v>155</v>
      </c>
      <c r="C788" s="4">
        <v>42</v>
      </c>
      <c r="D788" s="4" t="s">
        <v>148</v>
      </c>
    </row>
    <row r="789" spans="1:4">
      <c r="A789" s="4">
        <v>5330</v>
      </c>
      <c r="B789" s="4" t="s">
        <v>57</v>
      </c>
      <c r="C789" s="4">
        <v>36</v>
      </c>
      <c r="D789" s="4" t="s">
        <v>148</v>
      </c>
    </row>
    <row r="790" spans="1:4">
      <c r="A790" s="4">
        <v>4627</v>
      </c>
      <c r="B790" s="4" t="s">
        <v>57</v>
      </c>
      <c r="C790" s="4">
        <v>39</v>
      </c>
      <c r="D790" s="4" t="s">
        <v>150</v>
      </c>
    </row>
    <row r="791" spans="1:4">
      <c r="A791" s="4">
        <v>3673</v>
      </c>
      <c r="B791" s="4" t="s">
        <v>147</v>
      </c>
      <c r="C791" s="4">
        <v>32</v>
      </c>
      <c r="D791" s="4" t="s">
        <v>150</v>
      </c>
    </row>
    <row r="792" spans="1:4">
      <c r="A792" s="4">
        <v>2922</v>
      </c>
      <c r="B792" s="4" t="s">
        <v>147</v>
      </c>
      <c r="C792" s="4">
        <v>62</v>
      </c>
      <c r="D792" s="4" t="s">
        <v>148</v>
      </c>
    </row>
    <row r="793" spans="1:4">
      <c r="A793" s="4">
        <v>4023</v>
      </c>
      <c r="B793" s="4" t="s">
        <v>152</v>
      </c>
      <c r="C793" s="4">
        <v>46</v>
      </c>
      <c r="D793" s="4" t="s">
        <v>148</v>
      </c>
    </row>
    <row r="794" spans="1:4">
      <c r="A794" s="4">
        <v>2552</v>
      </c>
      <c r="B794" s="4" t="s">
        <v>155</v>
      </c>
      <c r="C794" s="4">
        <v>22</v>
      </c>
      <c r="D794" s="4" t="s">
        <v>150</v>
      </c>
    </row>
    <row r="795" spans="1:4">
      <c r="A795" s="4">
        <v>3141</v>
      </c>
      <c r="B795" s="4" t="s">
        <v>149</v>
      </c>
      <c r="C795" s="4">
        <v>30</v>
      </c>
      <c r="D795" s="4" t="s">
        <v>148</v>
      </c>
    </row>
    <row r="796" spans="1:4">
      <c r="A796" s="4">
        <v>3797</v>
      </c>
      <c r="B796" s="4" t="s">
        <v>155</v>
      </c>
      <c r="C796" s="4">
        <v>33</v>
      </c>
      <c r="D796" s="4" t="s">
        <v>150</v>
      </c>
    </row>
    <row r="797" spans="1:4">
      <c r="A797" s="4">
        <v>6190</v>
      </c>
      <c r="B797" s="4" t="s">
        <v>147</v>
      </c>
      <c r="C797" s="4">
        <v>22</v>
      </c>
      <c r="D797" s="4" t="s">
        <v>148</v>
      </c>
    </row>
    <row r="798" spans="1:4">
      <c r="A798" s="4">
        <v>4117</v>
      </c>
      <c r="B798" s="4" t="s">
        <v>57</v>
      </c>
      <c r="C798" s="4">
        <v>37</v>
      </c>
      <c r="D798" s="4" t="s">
        <v>150</v>
      </c>
    </row>
    <row r="799" spans="1:4">
      <c r="A799" s="4">
        <v>3695</v>
      </c>
      <c r="B799" s="4" t="s">
        <v>155</v>
      </c>
      <c r="C799" s="4">
        <v>28</v>
      </c>
      <c r="D799" s="4" t="s">
        <v>150</v>
      </c>
    </row>
    <row r="800" spans="1:4">
      <c r="A800" s="4">
        <v>5867</v>
      </c>
      <c r="B800" s="4" t="s">
        <v>57</v>
      </c>
      <c r="C800" s="4">
        <v>56</v>
      </c>
      <c r="D800" s="4" t="s">
        <v>150</v>
      </c>
    </row>
    <row r="801" spans="1:4">
      <c r="A801" s="4">
        <v>2377</v>
      </c>
      <c r="B801" s="4" t="s">
        <v>147</v>
      </c>
      <c r="C801" s="4">
        <v>61</v>
      </c>
      <c r="D801" s="4" t="s">
        <v>148</v>
      </c>
    </row>
    <row r="802" spans="1:4">
      <c r="A802" s="4">
        <v>3549</v>
      </c>
      <c r="B802" s="4" t="s">
        <v>147</v>
      </c>
      <c r="C802" s="4">
        <v>48</v>
      </c>
      <c r="D802" s="4" t="s">
        <v>148</v>
      </c>
    </row>
    <row r="803" spans="1:4">
      <c r="A803" s="4">
        <v>4743</v>
      </c>
      <c r="B803" s="4" t="s">
        <v>152</v>
      </c>
      <c r="C803" s="4">
        <v>42</v>
      </c>
      <c r="D803" s="4" t="s">
        <v>148</v>
      </c>
    </row>
    <row r="804" spans="1:4">
      <c r="A804" s="4">
        <v>4000</v>
      </c>
      <c r="B804" s="4" t="s">
        <v>147</v>
      </c>
      <c r="C804" s="4">
        <v>44</v>
      </c>
      <c r="D804" s="4" t="s">
        <v>148</v>
      </c>
    </row>
    <row r="805" spans="1:4">
      <c r="A805" s="4">
        <v>6260</v>
      </c>
      <c r="B805" s="4" t="s">
        <v>147</v>
      </c>
      <c r="C805" s="4">
        <v>58</v>
      </c>
      <c r="D805" s="4" t="s">
        <v>150</v>
      </c>
    </row>
    <row r="806" spans="1:4">
      <c r="A806" s="4">
        <v>3914</v>
      </c>
      <c r="B806" s="4" t="s">
        <v>152</v>
      </c>
      <c r="C806" s="4">
        <v>50</v>
      </c>
      <c r="D806" s="4" t="s">
        <v>148</v>
      </c>
    </row>
    <row r="807" spans="1:4">
      <c r="A807" s="4">
        <v>5631</v>
      </c>
      <c r="B807" s="4" t="s">
        <v>147</v>
      </c>
      <c r="C807" s="4">
        <v>58</v>
      </c>
      <c r="D807" s="4" t="s">
        <v>150</v>
      </c>
    </row>
    <row r="808" spans="1:4">
      <c r="A808" s="4">
        <v>5809</v>
      </c>
      <c r="B808" s="4" t="s">
        <v>152</v>
      </c>
      <c r="C808" s="4">
        <v>59</v>
      </c>
      <c r="D808" s="4" t="s">
        <v>150</v>
      </c>
    </row>
    <row r="809" spans="1:4">
      <c r="A809" s="4">
        <v>5634</v>
      </c>
      <c r="B809" s="4" t="s">
        <v>57</v>
      </c>
      <c r="C809" s="4">
        <v>56</v>
      </c>
      <c r="D809" s="4" t="s">
        <v>150</v>
      </c>
    </row>
    <row r="810" spans="1:4">
      <c r="A810" s="4">
        <v>3070</v>
      </c>
      <c r="B810" s="4" t="s">
        <v>147</v>
      </c>
      <c r="C810" s="4">
        <v>30</v>
      </c>
      <c r="D810" s="4" t="s">
        <v>150</v>
      </c>
    </row>
    <row r="811" spans="1:4">
      <c r="A811" s="4">
        <v>3639</v>
      </c>
      <c r="B811" s="4" t="s">
        <v>155</v>
      </c>
      <c r="C811" s="4">
        <v>33</v>
      </c>
      <c r="D811" s="4" t="s">
        <v>150</v>
      </c>
    </row>
    <row r="812" spans="1:4">
      <c r="A812" s="4">
        <v>3645</v>
      </c>
      <c r="B812" s="4" t="s">
        <v>152</v>
      </c>
      <c r="C812" s="4">
        <v>54</v>
      </c>
      <c r="D812" s="4" t="s">
        <v>148</v>
      </c>
    </row>
    <row r="813" spans="1:4">
      <c r="A813" s="4">
        <v>6312</v>
      </c>
      <c r="B813" s="4" t="s">
        <v>147</v>
      </c>
      <c r="C813" s="4">
        <v>58</v>
      </c>
      <c r="D813" s="4" t="s">
        <v>150</v>
      </c>
    </row>
    <row r="814" spans="1:4">
      <c r="A814" s="4">
        <v>3376</v>
      </c>
      <c r="B814" s="4" t="s">
        <v>152</v>
      </c>
      <c r="C814" s="4">
        <v>52</v>
      </c>
      <c r="D814" s="4" t="s">
        <v>148</v>
      </c>
    </row>
    <row r="815" spans="1:4">
      <c r="A815" s="4">
        <v>5320</v>
      </c>
      <c r="B815" s="4" t="s">
        <v>155</v>
      </c>
      <c r="C815" s="4">
        <v>53</v>
      </c>
      <c r="D815" s="4" t="s">
        <v>150</v>
      </c>
    </row>
    <row r="816" spans="1:4">
      <c r="A816" s="4">
        <v>3792</v>
      </c>
      <c r="B816" s="4" t="s">
        <v>155</v>
      </c>
      <c r="C816" s="4">
        <v>40</v>
      </c>
      <c r="D816" s="4" t="s">
        <v>150</v>
      </c>
    </row>
    <row r="817" spans="1:4">
      <c r="A817" s="4">
        <v>5590</v>
      </c>
      <c r="B817" s="4" t="s">
        <v>57</v>
      </c>
      <c r="C817" s="4">
        <v>36</v>
      </c>
      <c r="D817" s="4" t="s">
        <v>148</v>
      </c>
    </row>
    <row r="818" spans="1:4">
      <c r="A818" s="4">
        <v>4951</v>
      </c>
      <c r="B818" s="4" t="s">
        <v>152</v>
      </c>
      <c r="C818" s="4">
        <v>49</v>
      </c>
      <c r="D818" s="4" t="s">
        <v>150</v>
      </c>
    </row>
    <row r="819" spans="1:4">
      <c r="A819" s="4">
        <v>5178</v>
      </c>
      <c r="B819" s="4" t="s">
        <v>152</v>
      </c>
      <c r="C819" s="4">
        <v>37</v>
      </c>
      <c r="D819" s="4" t="s">
        <v>148</v>
      </c>
    </row>
    <row r="820" spans="1:4">
      <c r="A820" s="4">
        <v>1916</v>
      </c>
      <c r="B820" s="4" t="s">
        <v>149</v>
      </c>
      <c r="C820" s="4">
        <v>37</v>
      </c>
      <c r="D820" s="4" t="s">
        <v>150</v>
      </c>
    </row>
    <row r="821" spans="1:4">
      <c r="A821" s="4">
        <v>6322</v>
      </c>
      <c r="B821" s="4" t="s">
        <v>155</v>
      </c>
      <c r="C821" s="4">
        <v>27</v>
      </c>
      <c r="D821" s="4" t="s">
        <v>148</v>
      </c>
    </row>
    <row r="822" spans="1:4">
      <c r="A822" s="4">
        <v>2933</v>
      </c>
      <c r="B822" s="4" t="s">
        <v>155</v>
      </c>
      <c r="C822" s="4">
        <v>54</v>
      </c>
      <c r="D822" s="4" t="s">
        <v>148</v>
      </c>
    </row>
    <row r="823" spans="1:4">
      <c r="A823" s="4">
        <v>4234</v>
      </c>
      <c r="B823" s="4" t="s">
        <v>155</v>
      </c>
      <c r="C823" s="4">
        <v>40</v>
      </c>
      <c r="D823" s="4" t="s">
        <v>150</v>
      </c>
    </row>
    <row r="824" spans="1:4">
      <c r="A824" s="4">
        <v>4616</v>
      </c>
      <c r="B824" s="4" t="s">
        <v>147</v>
      </c>
      <c r="C824" s="4">
        <v>43</v>
      </c>
      <c r="D824" s="4" t="s">
        <v>150</v>
      </c>
    </row>
    <row r="825" spans="1:4">
      <c r="A825" s="4">
        <v>2116</v>
      </c>
      <c r="B825" s="4" t="s">
        <v>149</v>
      </c>
      <c r="C825" s="4">
        <v>42</v>
      </c>
      <c r="D825" s="4" t="s">
        <v>148</v>
      </c>
    </row>
    <row r="826" spans="1:4">
      <c r="A826" s="4">
        <v>5654</v>
      </c>
      <c r="B826" s="4" t="s">
        <v>155</v>
      </c>
      <c r="C826" s="4">
        <v>54</v>
      </c>
      <c r="D826" s="4" t="s">
        <v>150</v>
      </c>
    </row>
    <row r="827" spans="1:4">
      <c r="A827" s="4">
        <v>6394</v>
      </c>
      <c r="B827" s="4" t="s">
        <v>155</v>
      </c>
      <c r="C827" s="4">
        <v>29</v>
      </c>
      <c r="D827" s="4" t="s">
        <v>148</v>
      </c>
    </row>
    <row r="828" spans="1:4">
      <c r="A828" s="4">
        <v>1622</v>
      </c>
      <c r="B828" s="4" t="s">
        <v>149</v>
      </c>
      <c r="C828" s="4">
        <v>55</v>
      </c>
      <c r="D828" s="4" t="s">
        <v>148</v>
      </c>
    </row>
    <row r="829" spans="1:4">
      <c r="A829" s="4">
        <v>3098</v>
      </c>
      <c r="B829" s="4" t="s">
        <v>147</v>
      </c>
      <c r="C829" s="4">
        <v>27</v>
      </c>
      <c r="D829" s="4" t="s">
        <v>150</v>
      </c>
    </row>
    <row r="830" spans="1:4">
      <c r="A830" s="4">
        <v>1785</v>
      </c>
      <c r="B830" s="4" t="s">
        <v>149</v>
      </c>
      <c r="C830" s="4">
        <v>49</v>
      </c>
      <c r="D830" s="4" t="s">
        <v>148</v>
      </c>
    </row>
    <row r="831" spans="1:4">
      <c r="A831" s="4">
        <v>5844</v>
      </c>
      <c r="B831" s="4" t="s">
        <v>152</v>
      </c>
      <c r="C831" s="4">
        <v>57</v>
      </c>
      <c r="D831" s="4" t="s">
        <v>150</v>
      </c>
    </row>
    <row r="832" spans="1:4">
      <c r="A832" s="4">
        <v>1787</v>
      </c>
      <c r="B832" s="4" t="s">
        <v>149</v>
      </c>
      <c r="C832" s="4">
        <v>51</v>
      </c>
      <c r="D832" s="4" t="s">
        <v>148</v>
      </c>
    </row>
    <row r="833" spans="1:4">
      <c r="A833" s="4">
        <v>5196</v>
      </c>
      <c r="B833" s="4" t="s">
        <v>152</v>
      </c>
      <c r="C833" s="4">
        <v>35</v>
      </c>
      <c r="D833" s="4" t="s">
        <v>148</v>
      </c>
    </row>
    <row r="834" spans="1:4">
      <c r="A834" s="4">
        <v>4747</v>
      </c>
      <c r="B834" s="4" t="s">
        <v>147</v>
      </c>
      <c r="C834" s="4">
        <v>42</v>
      </c>
      <c r="D834" s="4" t="s">
        <v>148</v>
      </c>
    </row>
    <row r="835" spans="1:4">
      <c r="A835" s="4">
        <v>4853</v>
      </c>
      <c r="B835" s="4" t="s">
        <v>147</v>
      </c>
      <c r="C835" s="4">
        <v>47</v>
      </c>
      <c r="D835" s="4" t="s">
        <v>150</v>
      </c>
    </row>
    <row r="836" spans="1:4">
      <c r="A836" s="4">
        <v>5607</v>
      </c>
      <c r="B836" s="4" t="s">
        <v>147</v>
      </c>
      <c r="C836" s="4">
        <v>54</v>
      </c>
      <c r="D836" s="4" t="s">
        <v>150</v>
      </c>
    </row>
    <row r="837" spans="1:4">
      <c r="A837" s="4">
        <v>5638</v>
      </c>
      <c r="B837" s="4" t="s">
        <v>155</v>
      </c>
      <c r="C837" s="4">
        <v>54</v>
      </c>
      <c r="D837" s="4" t="s">
        <v>150</v>
      </c>
    </row>
    <row r="838" spans="1:4">
      <c r="A838" s="4">
        <v>3544</v>
      </c>
      <c r="B838" s="4" t="s">
        <v>57</v>
      </c>
      <c r="C838" s="4">
        <v>52</v>
      </c>
      <c r="D838" s="4" t="s">
        <v>148</v>
      </c>
    </row>
    <row r="839" spans="1:4">
      <c r="A839" s="4">
        <v>5086</v>
      </c>
      <c r="B839" s="4" t="s">
        <v>57</v>
      </c>
      <c r="C839" s="4">
        <v>38</v>
      </c>
      <c r="D839" s="4" t="s">
        <v>148</v>
      </c>
    </row>
    <row r="840" spans="1:4">
      <c r="A840" s="4">
        <v>2960</v>
      </c>
      <c r="B840" s="4" t="s">
        <v>149</v>
      </c>
      <c r="C840" s="4">
        <v>28</v>
      </c>
      <c r="D840" s="4" t="s">
        <v>148</v>
      </c>
    </row>
    <row r="841" spans="1:4">
      <c r="A841" s="4">
        <v>3344</v>
      </c>
      <c r="B841" s="4" t="s">
        <v>57</v>
      </c>
      <c r="C841" s="4">
        <v>55</v>
      </c>
      <c r="D841" s="4" t="s">
        <v>148</v>
      </c>
    </row>
    <row r="842" spans="1:4">
      <c r="A842" s="4">
        <v>6341</v>
      </c>
      <c r="B842" s="4" t="s">
        <v>155</v>
      </c>
      <c r="C842" s="4">
        <v>23</v>
      </c>
      <c r="D842" s="4" t="s">
        <v>148</v>
      </c>
    </row>
    <row r="843" spans="1:4">
      <c r="A843" s="4">
        <v>6272</v>
      </c>
      <c r="B843" s="4" t="s">
        <v>147</v>
      </c>
      <c r="C843" s="4">
        <v>62</v>
      </c>
      <c r="D843" s="4" t="s">
        <v>150</v>
      </c>
    </row>
    <row r="844" spans="1:4">
      <c r="A844" s="4">
        <v>3635</v>
      </c>
      <c r="B844" s="4" t="s">
        <v>152</v>
      </c>
      <c r="C844" s="4">
        <v>36</v>
      </c>
      <c r="D844" s="4" t="s">
        <v>150</v>
      </c>
    </row>
    <row r="845" spans="1:4">
      <c r="A845" s="4">
        <v>4018</v>
      </c>
      <c r="B845" s="4" t="s">
        <v>152</v>
      </c>
      <c r="C845" s="4">
        <v>36</v>
      </c>
      <c r="D845" s="4" t="s">
        <v>150</v>
      </c>
    </row>
    <row r="846" spans="1:4">
      <c r="A846" s="4">
        <v>2725</v>
      </c>
      <c r="B846" s="4" t="s">
        <v>149</v>
      </c>
      <c r="C846" s="4">
        <v>33</v>
      </c>
      <c r="D846" s="4" t="s">
        <v>148</v>
      </c>
    </row>
    <row r="847" spans="1:4">
      <c r="A847" s="4">
        <v>2191</v>
      </c>
      <c r="B847" s="4" t="s">
        <v>149</v>
      </c>
      <c r="C847" s="4">
        <v>38</v>
      </c>
      <c r="D847" s="4" t="s">
        <v>148</v>
      </c>
    </row>
    <row r="848" spans="1:4">
      <c r="A848" s="4">
        <v>5633</v>
      </c>
      <c r="B848" s="4" t="s">
        <v>147</v>
      </c>
      <c r="C848" s="4">
        <v>47</v>
      </c>
      <c r="D848" s="4" t="s">
        <v>150</v>
      </c>
    </row>
    <row r="849" spans="1:4">
      <c r="A849" s="4">
        <v>6495</v>
      </c>
      <c r="B849" s="4" t="s">
        <v>155</v>
      </c>
      <c r="C849" s="4">
        <v>21</v>
      </c>
      <c r="D849" s="4" t="s">
        <v>148</v>
      </c>
    </row>
    <row r="850" spans="1:4">
      <c r="A850" s="4">
        <v>2883</v>
      </c>
      <c r="B850" s="4" t="s">
        <v>149</v>
      </c>
      <c r="C850" s="4">
        <v>26</v>
      </c>
      <c r="D850" s="4" t="s">
        <v>148</v>
      </c>
    </row>
    <row r="851" spans="1:4">
      <c r="A851" s="4">
        <v>2828</v>
      </c>
      <c r="B851" s="4" t="s">
        <v>155</v>
      </c>
      <c r="C851" s="4">
        <v>62</v>
      </c>
      <c r="D851" s="4" t="s">
        <v>148</v>
      </c>
    </row>
    <row r="852" spans="1:4">
      <c r="A852" s="4">
        <v>4002</v>
      </c>
      <c r="B852" s="4" t="s">
        <v>152</v>
      </c>
      <c r="C852" s="4">
        <v>36</v>
      </c>
      <c r="D852" s="4" t="s">
        <v>150</v>
      </c>
    </row>
    <row r="853" spans="1:4">
      <c r="A853" s="4">
        <v>4765</v>
      </c>
      <c r="B853" s="4" t="s">
        <v>147</v>
      </c>
      <c r="C853" s="4">
        <v>44</v>
      </c>
      <c r="D853" s="4" t="s">
        <v>150</v>
      </c>
    </row>
    <row r="854" spans="1:4">
      <c r="A854" s="4">
        <v>3058</v>
      </c>
      <c r="B854" s="4" t="s">
        <v>155</v>
      </c>
      <c r="C854" s="4">
        <v>30</v>
      </c>
      <c r="D854" s="4" t="s">
        <v>150</v>
      </c>
    </row>
    <row r="855" spans="1:4">
      <c r="A855" s="4">
        <v>2673</v>
      </c>
      <c r="B855" s="4" t="s">
        <v>152</v>
      </c>
      <c r="C855" s="4">
        <v>25</v>
      </c>
      <c r="D855" s="4" t="s">
        <v>150</v>
      </c>
    </row>
    <row r="856" spans="1:4">
      <c r="A856" s="4">
        <v>3283</v>
      </c>
      <c r="B856" s="4" t="s">
        <v>149</v>
      </c>
      <c r="C856" s="4">
        <v>60</v>
      </c>
      <c r="D856" s="4" t="s">
        <v>150</v>
      </c>
    </row>
    <row r="857" spans="1:4">
      <c r="A857" s="4">
        <v>2956</v>
      </c>
      <c r="B857" s="4" t="s">
        <v>152</v>
      </c>
      <c r="C857" s="4">
        <v>25</v>
      </c>
      <c r="D857" s="4" t="s">
        <v>150</v>
      </c>
    </row>
    <row r="858" spans="1:4">
      <c r="A858" s="4">
        <v>5405</v>
      </c>
      <c r="B858" s="4" t="s">
        <v>155</v>
      </c>
      <c r="C858" s="4">
        <v>54</v>
      </c>
      <c r="D858" s="4" t="s">
        <v>150</v>
      </c>
    </row>
    <row r="859" spans="1:4">
      <c r="A859" s="4">
        <v>5434</v>
      </c>
      <c r="B859" s="4" t="s">
        <v>155</v>
      </c>
      <c r="C859" s="4">
        <v>50</v>
      </c>
      <c r="D859" s="4" t="s">
        <v>150</v>
      </c>
    </row>
    <row r="860" spans="1:4">
      <c r="A860" s="4">
        <v>4817</v>
      </c>
      <c r="B860" s="4" t="s">
        <v>57</v>
      </c>
      <c r="C860" s="4">
        <v>40</v>
      </c>
      <c r="D860" s="4" t="s">
        <v>148</v>
      </c>
    </row>
    <row r="861" spans="1:4">
      <c r="A861" s="4">
        <v>5365</v>
      </c>
      <c r="B861" s="4" t="s">
        <v>152</v>
      </c>
      <c r="C861" s="4">
        <v>53</v>
      </c>
      <c r="D861" s="4" t="s">
        <v>150</v>
      </c>
    </row>
    <row r="862" spans="1:4">
      <c r="A862" s="4">
        <v>2378</v>
      </c>
      <c r="B862" s="4" t="s">
        <v>149</v>
      </c>
      <c r="C862" s="4">
        <v>45</v>
      </c>
      <c r="D862" s="4" t="s">
        <v>150</v>
      </c>
    </row>
    <row r="863" spans="1:4">
      <c r="A863" s="4">
        <v>4657</v>
      </c>
      <c r="B863" s="4" t="s">
        <v>147</v>
      </c>
      <c r="C863" s="4">
        <v>44</v>
      </c>
      <c r="D863" s="4" t="s">
        <v>150</v>
      </c>
    </row>
    <row r="864" spans="1:4">
      <c r="A864" s="4">
        <v>6640</v>
      </c>
      <c r="B864" s="4" t="s">
        <v>57</v>
      </c>
      <c r="C864" s="4">
        <v>23</v>
      </c>
      <c r="D864" s="4" t="s">
        <v>148</v>
      </c>
    </row>
    <row r="865" spans="1:4">
      <c r="A865" s="4">
        <v>4691</v>
      </c>
      <c r="B865" s="4" t="s">
        <v>155</v>
      </c>
      <c r="C865" s="4">
        <v>49</v>
      </c>
      <c r="D865" s="4" t="s">
        <v>150</v>
      </c>
    </row>
    <row r="866" spans="1:4">
      <c r="A866" s="4">
        <v>4220</v>
      </c>
      <c r="B866" s="4" t="s">
        <v>147</v>
      </c>
      <c r="C866" s="4">
        <v>42</v>
      </c>
      <c r="D866" s="4" t="s">
        <v>148</v>
      </c>
    </row>
    <row r="867" spans="1:4">
      <c r="A867" s="4">
        <v>5302</v>
      </c>
      <c r="B867" s="4" t="s">
        <v>57</v>
      </c>
      <c r="C867" s="4">
        <v>31</v>
      </c>
      <c r="D867" s="4" t="s">
        <v>148</v>
      </c>
    </row>
    <row r="868" spans="1:4">
      <c r="A868" s="4">
        <v>1918</v>
      </c>
      <c r="B868" s="4" t="s">
        <v>149</v>
      </c>
      <c r="C868" s="4">
        <v>37</v>
      </c>
      <c r="D868" s="4" t="s">
        <v>150</v>
      </c>
    </row>
    <row r="869" spans="1:4">
      <c r="A869" s="4">
        <v>6053</v>
      </c>
      <c r="B869" s="4" t="s">
        <v>57</v>
      </c>
      <c r="C869" s="4">
        <v>55</v>
      </c>
      <c r="D869" s="4" t="s">
        <v>150</v>
      </c>
    </row>
    <row r="870" spans="1:4">
      <c r="A870" s="4">
        <v>5401</v>
      </c>
      <c r="B870" s="4" t="s">
        <v>152</v>
      </c>
      <c r="C870" s="4">
        <v>52</v>
      </c>
      <c r="D870" s="4" t="s">
        <v>150</v>
      </c>
    </row>
    <row r="871" spans="1:4">
      <c r="A871" s="4">
        <v>3361</v>
      </c>
      <c r="B871" s="4" t="s">
        <v>152</v>
      </c>
      <c r="C871" s="4">
        <v>33</v>
      </c>
      <c r="D871" s="4" t="s">
        <v>150</v>
      </c>
    </row>
    <row r="872" spans="1:4">
      <c r="A872" s="4">
        <v>1703</v>
      </c>
      <c r="B872" s="4" t="s">
        <v>149</v>
      </c>
      <c r="C872" s="4">
        <v>52</v>
      </c>
      <c r="D872" s="4" t="s">
        <v>148</v>
      </c>
    </row>
    <row r="873" spans="1:4">
      <c r="A873" s="4">
        <v>6197</v>
      </c>
      <c r="B873" s="4" t="s">
        <v>155</v>
      </c>
      <c r="C873" s="4">
        <v>24</v>
      </c>
      <c r="D873" s="4" t="s">
        <v>148</v>
      </c>
    </row>
    <row r="874" spans="1:4">
      <c r="A874" s="4">
        <v>1823</v>
      </c>
      <c r="B874" s="4" t="s">
        <v>149</v>
      </c>
      <c r="C874" s="4">
        <v>35</v>
      </c>
      <c r="D874" s="4" t="s">
        <v>150</v>
      </c>
    </row>
    <row r="875" spans="1:4">
      <c r="A875" s="4">
        <v>5167</v>
      </c>
      <c r="B875" s="4" t="s">
        <v>147</v>
      </c>
      <c r="C875" s="4">
        <v>51</v>
      </c>
      <c r="D875" s="4" t="s">
        <v>150</v>
      </c>
    </row>
    <row r="876" spans="1:4">
      <c r="A876" s="4">
        <v>3390</v>
      </c>
      <c r="B876" s="4" t="s">
        <v>155</v>
      </c>
      <c r="C876" s="4">
        <v>53</v>
      </c>
      <c r="D876" s="4" t="s">
        <v>148</v>
      </c>
    </row>
    <row r="877" spans="1:4">
      <c r="A877" s="4">
        <v>4110</v>
      </c>
      <c r="B877" s="4" t="s">
        <v>57</v>
      </c>
      <c r="C877" s="4">
        <v>34</v>
      </c>
      <c r="D877" s="4" t="s">
        <v>150</v>
      </c>
    </row>
    <row r="878" spans="1:4">
      <c r="A878" s="4">
        <v>6117</v>
      </c>
      <c r="B878" s="4" t="s">
        <v>152</v>
      </c>
      <c r="C878" s="4">
        <v>26</v>
      </c>
      <c r="D878" s="4" t="s">
        <v>148</v>
      </c>
    </row>
    <row r="879" spans="1:4">
      <c r="A879" s="4">
        <v>2633</v>
      </c>
      <c r="B879" s="4" t="s">
        <v>152</v>
      </c>
      <c r="C879" s="4">
        <v>23</v>
      </c>
      <c r="D879" s="4" t="s">
        <v>150</v>
      </c>
    </row>
    <row r="880" spans="1:4">
      <c r="A880" s="4">
        <v>3039</v>
      </c>
      <c r="B880" s="4" t="s">
        <v>152</v>
      </c>
      <c r="C880" s="4">
        <v>56</v>
      </c>
      <c r="D880" s="4" t="s">
        <v>148</v>
      </c>
    </row>
    <row r="881" spans="1:4">
      <c r="A881" s="4">
        <v>6088</v>
      </c>
      <c r="B881" s="4" t="s">
        <v>147</v>
      </c>
      <c r="C881" s="4">
        <v>26</v>
      </c>
      <c r="D881" s="4" t="s">
        <v>148</v>
      </c>
    </row>
    <row r="882" spans="1:4">
      <c r="A882" s="4">
        <v>2794</v>
      </c>
      <c r="B882" s="4" t="s">
        <v>57</v>
      </c>
      <c r="C882" s="4">
        <v>23</v>
      </c>
      <c r="D882" s="4" t="s">
        <v>150</v>
      </c>
    </row>
    <row r="883" spans="1:4">
      <c r="A883" s="4">
        <v>1695</v>
      </c>
      <c r="B883" s="4" t="s">
        <v>149</v>
      </c>
      <c r="C883" s="4">
        <v>32</v>
      </c>
      <c r="D883" s="4" t="s">
        <v>150</v>
      </c>
    </row>
    <row r="884" spans="1:4">
      <c r="A884" s="4">
        <v>6073</v>
      </c>
      <c r="B884" s="4" t="s">
        <v>155</v>
      </c>
      <c r="C884" s="4">
        <v>61</v>
      </c>
      <c r="D884" s="4" t="s">
        <v>150</v>
      </c>
    </row>
    <row r="885" spans="1:4">
      <c r="A885" s="4">
        <v>5500</v>
      </c>
      <c r="B885" s="4" t="s">
        <v>155</v>
      </c>
      <c r="C885" s="4">
        <v>54</v>
      </c>
      <c r="D885" s="4" t="s">
        <v>150</v>
      </c>
    </row>
    <row r="886" spans="1:4">
      <c r="A886" s="4">
        <v>5630</v>
      </c>
      <c r="B886" s="4" t="s">
        <v>57</v>
      </c>
      <c r="C886" s="4">
        <v>54</v>
      </c>
      <c r="D886" s="4" t="s">
        <v>150</v>
      </c>
    </row>
    <row r="887" spans="1:4">
      <c r="A887" s="4">
        <v>1494</v>
      </c>
      <c r="B887" s="4" t="s">
        <v>149</v>
      </c>
      <c r="C887" s="4">
        <v>60</v>
      </c>
      <c r="D887" s="4" t="s">
        <v>148</v>
      </c>
    </row>
    <row r="888" spans="1:4">
      <c r="A888" s="4">
        <v>6388</v>
      </c>
      <c r="B888" s="4" t="s">
        <v>57</v>
      </c>
      <c r="C888" s="4">
        <v>30</v>
      </c>
      <c r="D888" s="4" t="s">
        <v>148</v>
      </c>
    </row>
    <row r="889" spans="1:4">
      <c r="A889" s="4">
        <v>4580</v>
      </c>
      <c r="B889" s="4" t="s">
        <v>155</v>
      </c>
      <c r="C889" s="4">
        <v>39</v>
      </c>
      <c r="D889" s="4" t="s">
        <v>150</v>
      </c>
    </row>
    <row r="890" spans="1:4">
      <c r="A890" s="4">
        <v>6373</v>
      </c>
      <c r="B890" s="4" t="s">
        <v>57</v>
      </c>
      <c r="C890" s="4">
        <v>22</v>
      </c>
      <c r="D890" s="4" t="s">
        <v>148</v>
      </c>
    </row>
    <row r="891" spans="1:4">
      <c r="A891" s="4">
        <v>4714</v>
      </c>
      <c r="B891" s="4" t="s">
        <v>155</v>
      </c>
      <c r="C891" s="4">
        <v>45</v>
      </c>
      <c r="D891" s="4" t="s">
        <v>150</v>
      </c>
    </row>
    <row r="892" spans="1:4">
      <c r="A892" s="4">
        <v>5592</v>
      </c>
      <c r="B892" s="4" t="s">
        <v>152</v>
      </c>
      <c r="C892" s="4">
        <v>30</v>
      </c>
      <c r="D892" s="4" t="s">
        <v>148</v>
      </c>
    </row>
    <row r="893" spans="1:4">
      <c r="A893" s="4">
        <v>3835</v>
      </c>
      <c r="B893" s="4" t="s">
        <v>57</v>
      </c>
      <c r="C893" s="4">
        <v>37</v>
      </c>
      <c r="D893" s="4" t="s">
        <v>150</v>
      </c>
    </row>
    <row r="894" spans="1:4">
      <c r="A894" s="4">
        <v>4154</v>
      </c>
      <c r="B894" s="4" t="s">
        <v>152</v>
      </c>
      <c r="C894" s="4">
        <v>37</v>
      </c>
      <c r="D894" s="4" t="s">
        <v>150</v>
      </c>
    </row>
    <row r="895" spans="1:4">
      <c r="A895" s="4">
        <v>2675</v>
      </c>
      <c r="B895" s="4" t="s">
        <v>149</v>
      </c>
      <c r="C895" s="4">
        <v>38</v>
      </c>
      <c r="D895" s="4" t="s">
        <v>148</v>
      </c>
    </row>
    <row r="896" spans="1:4">
      <c r="A896" s="4">
        <v>6475</v>
      </c>
      <c r="B896" s="4" t="s">
        <v>152</v>
      </c>
      <c r="C896" s="4">
        <v>59</v>
      </c>
      <c r="D896" s="4" t="s">
        <v>150</v>
      </c>
    </row>
    <row r="897" spans="1:4">
      <c r="A897" s="4">
        <v>2947</v>
      </c>
      <c r="B897" s="4" t="s">
        <v>152</v>
      </c>
      <c r="C897" s="4">
        <v>59</v>
      </c>
      <c r="D897" s="4" t="s">
        <v>148</v>
      </c>
    </row>
    <row r="898" spans="1:4">
      <c r="A898" s="4">
        <v>2720</v>
      </c>
      <c r="B898" s="4" t="s">
        <v>152</v>
      </c>
      <c r="C898" s="4">
        <v>24</v>
      </c>
      <c r="D898" s="4" t="s">
        <v>150</v>
      </c>
    </row>
    <row r="899" spans="1:4">
      <c r="A899" s="4">
        <v>3629</v>
      </c>
      <c r="B899" s="4" t="s">
        <v>155</v>
      </c>
      <c r="C899" s="4">
        <v>33</v>
      </c>
      <c r="D899" s="4" t="s">
        <v>150</v>
      </c>
    </row>
    <row r="900" spans="1:4">
      <c r="A900" s="4">
        <v>3790</v>
      </c>
      <c r="B900" s="4" t="s">
        <v>57</v>
      </c>
      <c r="C900" s="4">
        <v>35</v>
      </c>
      <c r="D900" s="4" t="s">
        <v>150</v>
      </c>
    </row>
    <row r="901" spans="1:4">
      <c r="A901" s="4">
        <v>5747</v>
      </c>
      <c r="B901" s="4" t="s">
        <v>155</v>
      </c>
      <c r="C901" s="4">
        <v>54</v>
      </c>
      <c r="D901" s="4" t="s">
        <v>150</v>
      </c>
    </row>
    <row r="902" spans="1:4">
      <c r="A902" s="4">
        <v>6754</v>
      </c>
      <c r="B902" s="4" t="s">
        <v>152</v>
      </c>
      <c r="C902" s="4">
        <v>22</v>
      </c>
      <c r="D902" s="4" t="s">
        <v>148</v>
      </c>
    </row>
    <row r="903" spans="1:4">
      <c r="A903" s="4">
        <v>3640</v>
      </c>
      <c r="B903" s="4" t="s">
        <v>155</v>
      </c>
      <c r="C903" s="4">
        <v>49</v>
      </c>
      <c r="D903" s="4" t="s">
        <v>148</v>
      </c>
    </row>
    <row r="904" spans="1:4">
      <c r="A904" s="4">
        <v>4528</v>
      </c>
      <c r="B904" s="4" t="s">
        <v>57</v>
      </c>
      <c r="C904" s="4">
        <v>43</v>
      </c>
      <c r="D904" s="4" t="s">
        <v>148</v>
      </c>
    </row>
    <row r="905" spans="1:4">
      <c r="A905" s="4">
        <v>5578</v>
      </c>
      <c r="B905" s="4" t="s">
        <v>152</v>
      </c>
      <c r="C905" s="4">
        <v>55</v>
      </c>
      <c r="D905" s="4" t="s">
        <v>150</v>
      </c>
    </row>
    <row r="906" spans="1:4">
      <c r="A906" s="4">
        <v>2654</v>
      </c>
      <c r="B906" s="4" t="s">
        <v>147</v>
      </c>
      <c r="C906" s="4">
        <v>27</v>
      </c>
      <c r="D906" s="4" t="s">
        <v>150</v>
      </c>
    </row>
    <row r="907" spans="1:4">
      <c r="A907" s="4">
        <v>2337</v>
      </c>
      <c r="B907" s="4" t="s">
        <v>149</v>
      </c>
      <c r="C907" s="4">
        <v>41</v>
      </c>
      <c r="D907" s="4" t="s">
        <v>148</v>
      </c>
    </row>
    <row r="908" spans="1:4">
      <c r="A908" s="4">
        <v>2125</v>
      </c>
      <c r="B908" s="4" t="s">
        <v>149</v>
      </c>
      <c r="C908" s="4">
        <v>40</v>
      </c>
      <c r="D908" s="4" t="s">
        <v>148</v>
      </c>
    </row>
    <row r="909" spans="1:4">
      <c r="A909" s="4">
        <v>4394</v>
      </c>
      <c r="B909" s="4" t="s">
        <v>57</v>
      </c>
      <c r="C909" s="4">
        <v>40</v>
      </c>
      <c r="D909" s="4" t="s">
        <v>148</v>
      </c>
    </row>
    <row r="910" spans="1:4">
      <c r="A910" s="4">
        <v>4918</v>
      </c>
      <c r="B910" s="4" t="s">
        <v>147</v>
      </c>
      <c r="C910" s="4">
        <v>51</v>
      </c>
      <c r="D910" s="4" t="s">
        <v>150</v>
      </c>
    </row>
    <row r="911" spans="1:4">
      <c r="A911" s="4">
        <v>2714</v>
      </c>
      <c r="B911" s="4" t="s">
        <v>147</v>
      </c>
      <c r="C911" s="4">
        <v>22</v>
      </c>
      <c r="D911" s="4" t="s">
        <v>150</v>
      </c>
    </row>
    <row r="912" spans="1:4">
      <c r="A912" s="4">
        <v>3653</v>
      </c>
      <c r="B912" s="4" t="s">
        <v>152</v>
      </c>
      <c r="C912" s="4">
        <v>49</v>
      </c>
      <c r="D912" s="4" t="s">
        <v>148</v>
      </c>
    </row>
    <row r="913" spans="1:4">
      <c r="A913" s="4">
        <v>2360</v>
      </c>
      <c r="B913" s="4" t="s">
        <v>149</v>
      </c>
      <c r="C913" s="4">
        <v>50</v>
      </c>
      <c r="D913" s="4" t="s">
        <v>150</v>
      </c>
    </row>
    <row r="914" spans="1:4">
      <c r="A914" s="4">
        <v>5545</v>
      </c>
      <c r="B914" s="4" t="s">
        <v>155</v>
      </c>
      <c r="C914" s="4">
        <v>58</v>
      </c>
      <c r="D914" s="4" t="s">
        <v>150</v>
      </c>
    </row>
    <row r="915" spans="1:4">
      <c r="A915" s="4">
        <v>6185</v>
      </c>
      <c r="B915" s="4" t="s">
        <v>152</v>
      </c>
      <c r="C915" s="4">
        <v>28</v>
      </c>
      <c r="D915" s="4" t="s">
        <v>148</v>
      </c>
    </row>
    <row r="916" spans="1:4">
      <c r="A916" s="4">
        <v>1417</v>
      </c>
      <c r="B916" s="4" t="s">
        <v>149</v>
      </c>
      <c r="C916" s="4">
        <v>56</v>
      </c>
      <c r="D916" s="4" t="s">
        <v>148</v>
      </c>
    </row>
    <row r="917" spans="1:4">
      <c r="A917" s="4">
        <v>1306</v>
      </c>
      <c r="B917" s="4" t="s">
        <v>149</v>
      </c>
      <c r="C917" s="4">
        <v>60</v>
      </c>
      <c r="D917" s="4" t="s">
        <v>148</v>
      </c>
    </row>
    <row r="918" spans="1:4">
      <c r="A918" s="4">
        <v>3741</v>
      </c>
      <c r="B918" s="4" t="s">
        <v>152</v>
      </c>
      <c r="C918" s="4">
        <v>48</v>
      </c>
      <c r="D918" s="4" t="s">
        <v>148</v>
      </c>
    </row>
    <row r="919" spans="1:4">
      <c r="A919" s="4">
        <v>1680</v>
      </c>
      <c r="B919" s="4" t="s">
        <v>149</v>
      </c>
      <c r="C919" s="4">
        <v>53</v>
      </c>
      <c r="D919" s="4" t="s">
        <v>148</v>
      </c>
    </row>
    <row r="920" spans="1:4">
      <c r="A920" s="4">
        <v>4515</v>
      </c>
      <c r="B920" s="4" t="s">
        <v>57</v>
      </c>
      <c r="C920" s="4">
        <v>41</v>
      </c>
      <c r="D920" s="4" t="s">
        <v>150</v>
      </c>
    </row>
    <row r="921" spans="1:4">
      <c r="A921" s="4">
        <v>3854</v>
      </c>
      <c r="B921" s="4" t="s">
        <v>57</v>
      </c>
      <c r="C921" s="4">
        <v>49</v>
      </c>
      <c r="D921" s="4" t="s">
        <v>148</v>
      </c>
    </row>
    <row r="922" spans="1:4">
      <c r="A922" s="4">
        <v>5535</v>
      </c>
      <c r="B922" s="4" t="s">
        <v>152</v>
      </c>
      <c r="C922" s="4">
        <v>56</v>
      </c>
      <c r="D922" s="4" t="s">
        <v>150</v>
      </c>
    </row>
    <row r="923" spans="1:4">
      <c r="A923" s="4">
        <v>3467</v>
      </c>
      <c r="B923" s="4" t="s">
        <v>152</v>
      </c>
      <c r="C923" s="4">
        <v>55</v>
      </c>
      <c r="D923" s="4" t="s">
        <v>148</v>
      </c>
    </row>
    <row r="924" spans="1:4">
      <c r="A924" s="4">
        <v>4272</v>
      </c>
      <c r="B924" s="4" t="s">
        <v>57</v>
      </c>
      <c r="C924" s="4">
        <v>47</v>
      </c>
      <c r="D924" s="4" t="s">
        <v>148</v>
      </c>
    </row>
    <row r="925" spans="1:4">
      <c r="A925" s="4">
        <v>4414</v>
      </c>
      <c r="B925" s="4" t="s">
        <v>152</v>
      </c>
      <c r="C925" s="4">
        <v>41</v>
      </c>
      <c r="D925" s="4" t="s">
        <v>150</v>
      </c>
    </row>
    <row r="926" spans="1:4">
      <c r="A926" s="4">
        <v>5171</v>
      </c>
      <c r="B926" s="4" t="s">
        <v>57</v>
      </c>
      <c r="C926" s="4">
        <v>51</v>
      </c>
      <c r="D926" s="4" t="s">
        <v>150</v>
      </c>
    </row>
  </sheetData>
  <mergeCells count="9">
    <mergeCell ref="I39:K39"/>
    <mergeCell ref="G41:J41"/>
    <mergeCell ref="G42:J42"/>
    <mergeCell ref="F44:L44"/>
    <mergeCell ref="I23:J23"/>
    <mergeCell ref="G27:H27"/>
    <mergeCell ref="I35:J35"/>
    <mergeCell ref="I36:J36"/>
    <mergeCell ref="I38:K38"/>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53DCE-0A9A-B741-B863-466199E1A029}">
  <dimension ref="A1:E19"/>
  <sheetViews>
    <sheetView zoomScale="140" zoomScaleNormal="140" workbookViewId="0">
      <selection activeCell="F9" sqref="F9"/>
    </sheetView>
  </sheetViews>
  <sheetFormatPr defaultColWidth="10.84375" defaultRowHeight="15.5"/>
  <cols>
    <col min="1" max="1" width="10" bestFit="1" customWidth="1"/>
    <col min="3" max="3" width="10.4609375" customWidth="1"/>
  </cols>
  <sheetData>
    <row r="1" spans="1:5">
      <c r="A1" s="18" t="s">
        <v>156</v>
      </c>
      <c r="B1" s="18" t="s">
        <v>74</v>
      </c>
      <c r="C1" s="18" t="s">
        <v>157</v>
      </c>
    </row>
    <row r="2" spans="1:5">
      <c r="A2" s="4" t="s">
        <v>158</v>
      </c>
      <c r="B2" s="19">
        <v>1365121</v>
      </c>
      <c r="C2" s="31">
        <f>_xlfn.IFS(B2&gt;1000000,B2*0.03,B2&gt;750000,B2*0.02,B2&gt;500000,B2*0.01)</f>
        <v>40953.629999999997</v>
      </c>
    </row>
    <row r="3" spans="1:5">
      <c r="A3" s="4" t="s">
        <v>159</v>
      </c>
      <c r="B3" s="19">
        <v>638458</v>
      </c>
      <c r="C3" s="31">
        <f t="shared" ref="C3:C11" si="0">_xlfn.IFS(B3&gt;1000000,B3*0.03,B3&gt;750000,B3*0.02,B3&gt;500000,B3*0.01)</f>
        <v>6384.58</v>
      </c>
    </row>
    <row r="4" spans="1:5">
      <c r="A4" s="4" t="s">
        <v>160</v>
      </c>
      <c r="B4" s="19">
        <v>960915</v>
      </c>
      <c r="C4" s="31">
        <f t="shared" si="0"/>
        <v>19218.3</v>
      </c>
    </row>
    <row r="5" spans="1:5">
      <c r="A5" s="4" t="s">
        <v>161</v>
      </c>
      <c r="B5" s="19">
        <v>771727</v>
      </c>
      <c r="C5" s="31">
        <f t="shared" si="0"/>
        <v>15434.54</v>
      </c>
    </row>
    <row r="6" spans="1:5">
      <c r="A6" s="4" t="s">
        <v>162</v>
      </c>
      <c r="B6" s="19">
        <v>717282</v>
      </c>
      <c r="C6" s="31">
        <f t="shared" si="0"/>
        <v>7172.82</v>
      </c>
    </row>
    <row r="7" spans="1:5">
      <c r="A7" s="4" t="s">
        <v>163</v>
      </c>
      <c r="B7" s="19">
        <v>1120250</v>
      </c>
      <c r="C7" s="31">
        <f t="shared" si="0"/>
        <v>33607.5</v>
      </c>
    </row>
    <row r="8" spans="1:5">
      <c r="A8" s="4" t="s">
        <v>164</v>
      </c>
      <c r="B8" s="19">
        <v>903709</v>
      </c>
      <c r="C8" s="31">
        <f t="shared" si="0"/>
        <v>18074.18</v>
      </c>
    </row>
    <row r="9" spans="1:5">
      <c r="A9" s="4" t="s">
        <v>165</v>
      </c>
      <c r="B9" s="19">
        <v>857902</v>
      </c>
      <c r="C9" s="31">
        <f t="shared" si="0"/>
        <v>17158.04</v>
      </c>
    </row>
    <row r="10" spans="1:5">
      <c r="A10" s="4" t="s">
        <v>166</v>
      </c>
      <c r="B10" s="19">
        <v>606232</v>
      </c>
      <c r="C10" s="31">
        <f t="shared" si="0"/>
        <v>6062.32</v>
      </c>
    </row>
    <row r="11" spans="1:5">
      <c r="A11" s="21" t="s">
        <v>167</v>
      </c>
      <c r="B11" s="22">
        <v>700366</v>
      </c>
      <c r="C11" s="31">
        <f t="shared" si="0"/>
        <v>7003.66</v>
      </c>
    </row>
    <row r="12" spans="1:5">
      <c r="A12" s="23" t="s">
        <v>168</v>
      </c>
      <c r="B12" s="24">
        <f>SUM(B2:B11)</f>
        <v>8641962</v>
      </c>
      <c r="C12" s="46">
        <f>SUM(C2:C11)</f>
        <v>171069.57</v>
      </c>
    </row>
    <row r="15" spans="1:5" ht="74" customHeight="1">
      <c r="A15" s="40" t="s">
        <v>220</v>
      </c>
      <c r="B15" s="40"/>
      <c r="C15" s="40"/>
      <c r="D15" s="40"/>
      <c r="E15" s="40"/>
    </row>
    <row r="16" spans="1:5">
      <c r="A16" s="30"/>
      <c r="B16" s="3"/>
      <c r="C16" s="3"/>
      <c r="D16" s="3"/>
      <c r="E16" s="3"/>
    </row>
    <row r="17" spans="1:5">
      <c r="A17" s="3"/>
      <c r="B17" s="3"/>
      <c r="C17" s="3"/>
      <c r="D17" s="3"/>
      <c r="E17" s="3"/>
    </row>
    <row r="18" spans="1:5">
      <c r="A18" s="3"/>
      <c r="B18" s="3"/>
      <c r="C18" s="3"/>
      <c r="D18" s="3"/>
      <c r="E18" s="3"/>
    </row>
    <row r="19" spans="1:5">
      <c r="A19" s="3"/>
      <c r="B19" s="3"/>
      <c r="C19" s="3"/>
      <c r="D19" s="3"/>
      <c r="E19" s="3"/>
    </row>
  </sheetData>
  <mergeCells count="1">
    <mergeCell ref="A15:E15"/>
  </mergeCells>
  <phoneticPr fontId="1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60CA-BBFA-E448-A19F-685EC307A988}">
  <dimension ref="A1:F22"/>
  <sheetViews>
    <sheetView zoomScale="140" zoomScaleNormal="140" workbookViewId="0">
      <selection activeCell="F27" sqref="F27"/>
    </sheetView>
  </sheetViews>
  <sheetFormatPr defaultColWidth="10.84375" defaultRowHeight="15.5"/>
  <cols>
    <col min="4" max="4" width="12.3828125" bestFit="1" customWidth="1"/>
    <col min="5" max="5" width="10.4609375" customWidth="1"/>
    <col min="6" max="6" width="12.3828125" bestFit="1" customWidth="1"/>
  </cols>
  <sheetData>
    <row r="1" spans="1:6">
      <c r="A1" s="41">
        <v>2017</v>
      </c>
      <c r="B1" s="41"/>
      <c r="D1" s="41">
        <v>2018</v>
      </c>
      <c r="E1" s="41"/>
    </row>
    <row r="2" spans="1:6">
      <c r="A2" s="25" t="s">
        <v>169</v>
      </c>
      <c r="B2" s="25" t="s">
        <v>170</v>
      </c>
      <c r="C2" s="47" t="s">
        <v>221</v>
      </c>
      <c r="D2" s="25" t="s">
        <v>169</v>
      </c>
      <c r="E2" s="25" t="s">
        <v>170</v>
      </c>
      <c r="F2" s="48" t="s">
        <v>221</v>
      </c>
    </row>
    <row r="3" spans="1:6">
      <c r="A3" s="26" t="s">
        <v>171</v>
      </c>
      <c r="B3" s="26">
        <v>21000</v>
      </c>
      <c r="C3" t="str">
        <f>IF(OR(A3="May",A3="March",A3="April"),"spring","other_season")</f>
        <v>other_season</v>
      </c>
      <c r="D3" s="26" t="s">
        <v>172</v>
      </c>
      <c r="E3" s="26">
        <v>36700</v>
      </c>
      <c r="F3" t="str">
        <f>IF(OR(D3="May",D3="March",D3="April"),"spring","other_season")</f>
        <v>spring</v>
      </c>
    </row>
    <row r="4" spans="1:6">
      <c r="A4" s="26" t="s">
        <v>172</v>
      </c>
      <c r="B4" s="26">
        <v>16000</v>
      </c>
      <c r="C4" t="str">
        <f t="shared" ref="C4:C10" si="0">IF(OR(A4="May",A4="March",A4="April"),"spring","other_season")</f>
        <v>spring</v>
      </c>
      <c r="D4" s="26" t="s">
        <v>173</v>
      </c>
      <c r="E4" s="26">
        <v>31000</v>
      </c>
      <c r="F4" t="str">
        <f t="shared" ref="F4:F10" si="1">IF(OR(D4="May",D4="March",D4="April"),"spring","other_season")</f>
        <v>spring</v>
      </c>
    </row>
    <row r="5" spans="1:6">
      <c r="A5" s="26" t="s">
        <v>174</v>
      </c>
      <c r="B5" s="26">
        <v>18500</v>
      </c>
      <c r="C5" t="str">
        <f t="shared" si="0"/>
        <v>other_season</v>
      </c>
      <c r="D5" s="26" t="s">
        <v>175</v>
      </c>
      <c r="E5" s="26">
        <v>29500</v>
      </c>
      <c r="F5" t="str">
        <f t="shared" si="1"/>
        <v>other_season</v>
      </c>
    </row>
    <row r="6" spans="1:6">
      <c r="A6" s="26" t="s">
        <v>176</v>
      </c>
      <c r="B6" s="26">
        <v>20000</v>
      </c>
      <c r="C6" t="str">
        <f t="shared" si="0"/>
        <v>other_season</v>
      </c>
      <c r="D6" s="26" t="s">
        <v>174</v>
      </c>
      <c r="E6" s="26">
        <v>34000</v>
      </c>
      <c r="F6" t="str">
        <f t="shared" si="1"/>
        <v>other_season</v>
      </c>
    </row>
    <row r="7" spans="1:6">
      <c r="A7" s="26" t="s">
        <v>177</v>
      </c>
      <c r="B7" s="26">
        <v>12500</v>
      </c>
      <c r="C7" t="str">
        <f t="shared" si="0"/>
        <v>other_season</v>
      </c>
      <c r="D7" s="26" t="s">
        <v>176</v>
      </c>
      <c r="E7" s="26">
        <v>27500</v>
      </c>
      <c r="F7" t="str">
        <f t="shared" si="1"/>
        <v>other_season</v>
      </c>
    </row>
    <row r="8" spans="1:6">
      <c r="A8" s="26" t="s">
        <v>178</v>
      </c>
      <c r="B8" s="26">
        <v>22000</v>
      </c>
      <c r="C8" t="str">
        <f t="shared" si="0"/>
        <v>spring</v>
      </c>
      <c r="D8" s="26" t="s">
        <v>177</v>
      </c>
      <c r="E8" s="26">
        <v>21500</v>
      </c>
      <c r="F8" t="str">
        <f t="shared" si="1"/>
        <v>other_season</v>
      </c>
    </row>
    <row r="9" spans="1:6">
      <c r="A9" s="26" t="s">
        <v>173</v>
      </c>
      <c r="B9" s="26">
        <v>13500</v>
      </c>
      <c r="C9" t="str">
        <f t="shared" si="0"/>
        <v>spring</v>
      </c>
      <c r="D9" s="26" t="s">
        <v>178</v>
      </c>
      <c r="E9" s="26">
        <v>28900</v>
      </c>
      <c r="F9" t="str">
        <f t="shared" si="1"/>
        <v>spring</v>
      </c>
    </row>
    <row r="10" spans="1:6">
      <c r="A10" s="26" t="s">
        <v>175</v>
      </c>
      <c r="B10" s="26">
        <v>14000</v>
      </c>
      <c r="C10" t="str">
        <f t="shared" si="0"/>
        <v>other_season</v>
      </c>
      <c r="D10" s="26" t="s">
        <v>171</v>
      </c>
      <c r="E10" s="26">
        <v>25500</v>
      </c>
      <c r="F10" t="str">
        <f t="shared" si="1"/>
        <v>other_season</v>
      </c>
    </row>
    <row r="13" spans="1:6">
      <c r="A13" s="5" t="s">
        <v>179</v>
      </c>
    </row>
    <row r="14" spans="1:6" ht="16.25" customHeight="1">
      <c r="A14" s="36" t="s">
        <v>180</v>
      </c>
      <c r="B14" s="36"/>
      <c r="C14" s="36"/>
      <c r="D14" s="36"/>
      <c r="E14" s="36"/>
    </row>
    <row r="15" spans="1:6">
      <c r="A15" s="36"/>
      <c r="B15" s="36"/>
      <c r="C15" s="36"/>
      <c r="D15" s="36"/>
      <c r="E15" s="36"/>
    </row>
    <row r="16" spans="1:6">
      <c r="A16" s="36"/>
      <c r="B16" s="36"/>
      <c r="C16" s="36"/>
      <c r="D16" s="36"/>
      <c r="E16" s="36"/>
    </row>
    <row r="17" spans="1:6">
      <c r="A17" s="36"/>
      <c r="B17" s="36"/>
      <c r="C17" s="36"/>
      <c r="D17" s="36"/>
      <c r="E17" s="36"/>
    </row>
    <row r="20" spans="1:6">
      <c r="A20" t="s">
        <v>181</v>
      </c>
      <c r="D20">
        <f>AVERAGEIFS(B3:B10,C3:C10,"SPRING")</f>
        <v>17166.666666666668</v>
      </c>
      <c r="F20" t="s">
        <v>222</v>
      </c>
    </row>
    <row r="21" spans="1:6">
      <c r="F21" s="31">
        <f>D22-D20</f>
        <v>15033.333333333332</v>
      </c>
    </row>
    <row r="22" spans="1:6">
      <c r="A22" t="s">
        <v>182</v>
      </c>
      <c r="D22">
        <f>AVERAGEIFS(E3:E10,F3:F10,"SPRING")</f>
        <v>32200</v>
      </c>
    </row>
  </sheetData>
  <mergeCells count="3">
    <mergeCell ref="A1:B1"/>
    <mergeCell ref="D1:E1"/>
    <mergeCell ref="A14:E17"/>
  </mergeCells>
  <phoneticPr fontId="1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62CFC363ADB15B49806E5AB211D688D2" ma:contentTypeVersion="4" ma:contentTypeDescription="新建文档。" ma:contentTypeScope="" ma:versionID="b81c09eceb790d2f692f9b3f854b235d">
  <xsd:schema xmlns:xsd="http://www.w3.org/2001/XMLSchema" xmlns:xs="http://www.w3.org/2001/XMLSchema" xmlns:p="http://schemas.microsoft.com/office/2006/metadata/properties" xmlns:ns2="8c08b285-3218-47ba-978b-8757431e637a" targetNamespace="http://schemas.microsoft.com/office/2006/metadata/properties" ma:root="true" ma:fieldsID="bd2fe0a0102ff30ff5b301ef5223cee2" ns2:_="">
    <xsd:import namespace="8c08b285-3218-47ba-978b-8757431e637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8b285-3218-47ba-978b-8757431e63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CF2A6A-B879-4B90-B1F7-1B3B876A7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8b285-3218-47ba-978b-8757431e63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2C79645-CEB7-4A05-AE61-D5885984CB1E}">
  <ds:schemaRefs>
    <ds:schemaRef ds:uri="http://schemas.openxmlformats.org/package/2006/metadata/core-properties"/>
    <ds:schemaRef ds:uri="http://schemas.microsoft.com/office/2006/documentManagement/types"/>
    <ds:schemaRef ds:uri="http://purl.org/dc/terms/"/>
    <ds:schemaRef ds:uri="http://schemas.microsoft.com/office/2006/metadata/properties"/>
    <ds:schemaRef ds:uri="8c08b285-3218-47ba-978b-8757431e637a"/>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B5CF1D1-13B5-488C-8D21-5B33FD4FCC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1</vt:lpstr>
      <vt:lpstr>2</vt:lpstr>
      <vt:lpstr>3</vt:lpstr>
      <vt:lpstr>4</vt:lpstr>
      <vt:lpstr>5</vt:lpstr>
      <vt:lpstr>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Feiran Xu</cp:lastModifiedBy>
  <cp:revision/>
  <dcterms:created xsi:type="dcterms:W3CDTF">2020-10-02T07:53:57Z</dcterms:created>
  <dcterms:modified xsi:type="dcterms:W3CDTF">2021-10-04T19:09:27Z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0x01010062CFC363ADB15B49806E5AB211D688D2</vt:lpwstr>
  </property>
</Properties>
</file>